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 Kučera\Desktop\"/>
    </mc:Choice>
  </mc:AlternateContent>
  <bookViews>
    <workbookView xWindow="0" yWindow="0" windowWidth="0" windowHeight="0"/>
  </bookViews>
  <sheets>
    <sheet name="Rekapitulace stavby" sheetId="1" r:id="rId1"/>
    <sheet name="SO 101 - Polní cesta VC4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Polní cesta VC4'!$C$85:$K$363</definedName>
    <definedName name="_xlnm.Print_Area" localSheetId="1">'SO 101 - Polní cesta VC4'!$C$4:$J$39,'SO 101 - Polní cesta VC4'!$C$45:$J$67,'SO 101 - Polní cesta VC4'!$C$73:$K$363</definedName>
    <definedName name="_xlnm.Print_Titles" localSheetId="1">'SO 101 - Polní cesta VC4'!$85:$85</definedName>
    <definedName name="_xlnm._FilterDatabase" localSheetId="2" hidden="1">'VON - Vedlejší a ostatní ...'!$C$83:$K$126</definedName>
    <definedName name="_xlnm.Print_Area" localSheetId="2">'VON - Vedlejší a ostatní ...'!$C$4:$J$39,'VON - Vedlejší a ostatní ...'!$C$45:$J$65,'VON - Vedlejší a ostatní ...'!$C$71:$K$126</definedName>
    <definedName name="_xlnm.Print_Titles" localSheetId="2">'VON - Vedlejší a ostatní ...'!$83:$83</definedName>
    <definedName name="_xlnm.Print_Area" localSheetId="3">'Seznam figur'!$C$4:$G$65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24"/>
  <c r="BH124"/>
  <c r="BG124"/>
  <c r="BF124"/>
  <c r="T124"/>
  <c r="T123"/>
  <c r="R124"/>
  <c r="R123"/>
  <c r="P124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2" r="J37"/>
  <c r="J36"/>
  <c i="1" r="AY55"/>
  <c i="2" r="J35"/>
  <c i="1" r="AX55"/>
  <c i="2" r="BI361"/>
  <c r="BH361"/>
  <c r="BG361"/>
  <c r="BF361"/>
  <c r="T361"/>
  <c r="R361"/>
  <c r="P361"/>
  <c r="BI358"/>
  <c r="BH358"/>
  <c r="BG358"/>
  <c r="BF358"/>
  <c r="T358"/>
  <c r="R358"/>
  <c r="P358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6"/>
  <c r="BH336"/>
  <c r="BG336"/>
  <c r="BF336"/>
  <c r="T336"/>
  <c r="R336"/>
  <c r="P336"/>
  <c r="BI333"/>
  <c r="BH333"/>
  <c r="BG333"/>
  <c r="BF333"/>
  <c r="T333"/>
  <c r="R333"/>
  <c r="P333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08"/>
  <c r="BH308"/>
  <c r="BG308"/>
  <c r="BF308"/>
  <c r="T308"/>
  <c r="R308"/>
  <c r="P308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5"/>
  <c r="BH285"/>
  <c r="BG285"/>
  <c r="BF285"/>
  <c r="T285"/>
  <c r="R285"/>
  <c r="P285"/>
  <c r="BI278"/>
  <c r="BH278"/>
  <c r="BG278"/>
  <c r="BF278"/>
  <c r="T278"/>
  <c r="R278"/>
  <c r="P278"/>
  <c r="BI275"/>
  <c r="BH275"/>
  <c r="BG275"/>
  <c r="BF275"/>
  <c r="T275"/>
  <c r="R275"/>
  <c r="P275"/>
  <c r="BI269"/>
  <c r="BH269"/>
  <c r="BG269"/>
  <c r="BF269"/>
  <c r="T269"/>
  <c r="R269"/>
  <c r="P269"/>
  <c r="BI265"/>
  <c r="BH265"/>
  <c r="BG265"/>
  <c r="BF265"/>
  <c r="T265"/>
  <c r="R265"/>
  <c r="P265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4"/>
  <c r="BH164"/>
  <c r="BG164"/>
  <c r="BF164"/>
  <c r="T164"/>
  <c r="R164"/>
  <c r="P164"/>
  <c r="BI159"/>
  <c r="BH159"/>
  <c r="BG159"/>
  <c r="BF159"/>
  <c r="T159"/>
  <c r="R159"/>
  <c r="P159"/>
  <c r="BI153"/>
  <c r="BH153"/>
  <c r="BG153"/>
  <c r="BF153"/>
  <c r="T153"/>
  <c r="R153"/>
  <c r="P153"/>
  <c r="BI145"/>
  <c r="BH145"/>
  <c r="BG145"/>
  <c r="BF145"/>
  <c r="T145"/>
  <c r="R145"/>
  <c r="P145"/>
  <c r="BI140"/>
  <c r="BH140"/>
  <c r="BG140"/>
  <c r="BF140"/>
  <c r="T140"/>
  <c r="R140"/>
  <c r="P140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BK278"/>
  <c r="BK205"/>
  <c r="BK308"/>
  <c r="J191"/>
  <c r="BK302"/>
  <c r="J205"/>
  <c i="1" r="AS54"/>
  <c i="3" r="BK87"/>
  <c r="J106"/>
  <c i="2" r="J265"/>
  <c r="J186"/>
  <c r="J278"/>
  <c r="BK153"/>
  <c r="BK361"/>
  <c r="J298"/>
  <c r="J269"/>
  <c r="BK191"/>
  <c r="BK94"/>
  <c r="J336"/>
  <c r="BK265"/>
  <c i="3" r="BK117"/>
  <c r="J97"/>
  <c i="2" r="BK358"/>
  <c r="BK219"/>
  <c r="BK347"/>
  <c r="J230"/>
  <c r="J361"/>
  <c r="BK230"/>
  <c r="J104"/>
  <c r="J321"/>
  <c r="BK164"/>
  <c i="3" r="J117"/>
  <c r="BK97"/>
  <c i="2" r="BK254"/>
  <c r="J170"/>
  <c r="J294"/>
  <c r="BK140"/>
  <c r="BK285"/>
  <c r="BK175"/>
  <c r="J333"/>
  <c r="J254"/>
  <c i="3" r="J124"/>
  <c r="BK90"/>
  <c i="2" r="BK336"/>
  <c r="BK180"/>
  <c r="J249"/>
  <c r="J94"/>
  <c r="BK294"/>
  <c r="J180"/>
  <c r="J290"/>
  <c r="J214"/>
  <c r="J99"/>
  <c i="3" r="J101"/>
  <c i="2" r="BK352"/>
  <c r="BK249"/>
  <c r="J153"/>
  <c r="BK245"/>
  <c r="J328"/>
  <c r="J209"/>
  <c r="J164"/>
  <c r="J325"/>
  <c r="J175"/>
  <c i="3" r="BK106"/>
  <c r="J120"/>
  <c i="2" r="BK298"/>
  <c r="J196"/>
  <c r="J317"/>
  <c r="BK214"/>
  <c r="BK321"/>
  <c r="BK196"/>
  <c r="BK342"/>
  <c r="BK269"/>
  <c i="3" r="BK101"/>
  <c r="BK124"/>
  <c i="2" r="BK290"/>
  <c r="J201"/>
  <c r="J342"/>
  <c r="J219"/>
  <c r="BK317"/>
  <c r="BK235"/>
  <c r="BK145"/>
  <c r="J308"/>
  <c r="BK186"/>
  <c i="3" r="J94"/>
  <c r="J113"/>
  <c i="2" r="J312"/>
  <c r="BK240"/>
  <c r="J352"/>
  <c r="BK224"/>
  <c r="BK333"/>
  <c r="J245"/>
  <c r="J140"/>
  <c r="BK259"/>
  <c r="J159"/>
  <c i="3" r="BK113"/>
  <c r="J87"/>
  <c i="2" r="BK325"/>
  <c r="BK209"/>
  <c r="BK312"/>
  <c r="J302"/>
  <c r="BK104"/>
  <c i="3" r="BK120"/>
  <c r="J90"/>
  <c i="2" r="J259"/>
  <c r="BK159"/>
  <c r="J285"/>
  <c r="BK99"/>
  <c r="BK275"/>
  <c r="BK170"/>
  <c r="BK328"/>
  <c r="J224"/>
  <c i="3" r="J109"/>
  <c r="BK94"/>
  <c i="2" r="J347"/>
  <c r="J235"/>
  <c r="BK89"/>
  <c r="J240"/>
  <c r="J358"/>
  <c r="BK201"/>
  <c r="J89"/>
  <c r="J275"/>
  <c r="J145"/>
  <c i="3" r="BK109"/>
  <c i="2" l="1" r="P88"/>
  <c r="BK229"/>
  <c r="J229"/>
  <c r="J62"/>
  <c r="T264"/>
  <c r="BK307"/>
  <c r="J307"/>
  <c r="J64"/>
  <c r="R341"/>
  <c r="R357"/>
  <c i="3" r="BK86"/>
  <c r="J86"/>
  <c r="J61"/>
  <c i="2" r="T88"/>
  <c r="T229"/>
  <c r="BK264"/>
  <c r="J264"/>
  <c r="J63"/>
  <c r="R307"/>
  <c r="P341"/>
  <c r="P357"/>
  <c i="3" r="T86"/>
  <c i="2" r="R88"/>
  <c r="P229"/>
  <c r="P264"/>
  <c r="P307"/>
  <c r="T341"/>
  <c r="T357"/>
  <c i="3" r="P86"/>
  <c r="BK105"/>
  <c r="J105"/>
  <c r="J62"/>
  <c r="R105"/>
  <c r="BK116"/>
  <c r="J116"/>
  <c r="J63"/>
  <c r="P116"/>
  <c i="2" r="BK88"/>
  <c r="J88"/>
  <c r="J61"/>
  <c r="R229"/>
  <c r="R264"/>
  <c r="T307"/>
  <c r="BK341"/>
  <c r="J341"/>
  <c r="J65"/>
  <c r="BK357"/>
  <c r="J357"/>
  <c r="J66"/>
  <c i="3" r="R86"/>
  <c r="P105"/>
  <c r="T105"/>
  <c r="R116"/>
  <c r="T116"/>
  <c r="BK123"/>
  <c r="J123"/>
  <c r="J64"/>
  <c r="J52"/>
  <c r="F55"/>
  <c r="BE87"/>
  <c r="BE94"/>
  <c r="BE113"/>
  <c r="BE124"/>
  <c i="2" r="BK87"/>
  <c r="BK86"/>
  <c r="J86"/>
  <c r="J59"/>
  <c i="3" r="E74"/>
  <c r="BE90"/>
  <c r="BE106"/>
  <c r="BE117"/>
  <c r="BE97"/>
  <c r="BE101"/>
  <c r="BE109"/>
  <c r="BE120"/>
  <c i="2" r="E76"/>
  <c r="J80"/>
  <c r="F83"/>
  <c r="BE140"/>
  <c r="BE170"/>
  <c r="BE175"/>
  <c r="BE180"/>
  <c r="BE191"/>
  <c r="BE201"/>
  <c r="BE214"/>
  <c r="BE224"/>
  <c r="BE230"/>
  <c r="BE235"/>
  <c r="BE240"/>
  <c r="BE245"/>
  <c r="BE265"/>
  <c r="BE278"/>
  <c r="BE347"/>
  <c r="BE352"/>
  <c r="BE99"/>
  <c r="BE153"/>
  <c r="BE219"/>
  <c r="BE259"/>
  <c r="BE290"/>
  <c r="BE308"/>
  <c r="BE336"/>
  <c r="BE342"/>
  <c r="BE358"/>
  <c r="BE361"/>
  <c r="BE89"/>
  <c r="BE159"/>
  <c r="BE164"/>
  <c r="BE186"/>
  <c r="BE196"/>
  <c r="BE205"/>
  <c r="BE209"/>
  <c r="BE249"/>
  <c r="BE254"/>
  <c r="BE269"/>
  <c r="BE275"/>
  <c r="BE285"/>
  <c r="BE294"/>
  <c r="BE298"/>
  <c r="BE317"/>
  <c r="BE321"/>
  <c r="BE325"/>
  <c r="BE333"/>
  <c r="BE94"/>
  <c r="BE104"/>
  <c r="BE145"/>
  <c r="BE302"/>
  <c r="BE312"/>
  <c r="BE328"/>
  <c i="3" r="F35"/>
  <c i="1" r="BB56"/>
  <c i="3" r="F34"/>
  <c i="1" r="BA56"/>
  <c i="2" r="F35"/>
  <c i="1" r="BB55"/>
  <c i="3" r="J34"/>
  <c i="1" r="AW56"/>
  <c i="2" r="J34"/>
  <c i="1" r="AW55"/>
  <c i="3" r="F36"/>
  <c i="1" r="BC56"/>
  <c i="2" r="F34"/>
  <c i="1" r="BA55"/>
  <c i="2" r="F36"/>
  <c i="1" r="BC55"/>
  <c i="3" r="F37"/>
  <c i="1" r="BD56"/>
  <c i="2" r="F37"/>
  <c i="1" r="BD55"/>
  <c i="2" l="1" r="T87"/>
  <c r="T86"/>
  <c i="3" r="R85"/>
  <c r="R84"/>
  <c i="2" r="R87"/>
  <c r="R86"/>
  <c i="3" r="P85"/>
  <c r="P84"/>
  <c i="1" r="AU56"/>
  <c i="3" r="T85"/>
  <c r="T84"/>
  <c i="2" r="P87"/>
  <c r="P86"/>
  <c i="1" r="AU55"/>
  <c i="3" r="BK85"/>
  <c r="J85"/>
  <c r="J60"/>
  <c i="2" r="J87"/>
  <c r="J60"/>
  <c r="J33"/>
  <c i="1" r="AV55"/>
  <c r="AT55"/>
  <c i="2" r="J30"/>
  <c i="1" r="AG55"/>
  <c i="3" r="F33"/>
  <c i="1" r="AZ56"/>
  <c i="2" r="F33"/>
  <c i="1" r="AZ55"/>
  <c r="BA54"/>
  <c r="W30"/>
  <c r="BB54"/>
  <c r="AX54"/>
  <c r="BD54"/>
  <c r="W33"/>
  <c r="BC54"/>
  <c r="AY54"/>
  <c i="3" r="J33"/>
  <c i="1" r="AV56"/>
  <c r="AT56"/>
  <c i="3" l="1" r="BK84"/>
  <c r="J84"/>
  <c r="J59"/>
  <c i="1" r="AN55"/>
  <c i="2" r="J39"/>
  <c i="1" r="W32"/>
  <c r="AZ54"/>
  <c r="W29"/>
  <c r="AU54"/>
  <c r="W31"/>
  <c r="AW54"/>
  <c r="AK30"/>
  <c i="3" l="1" r="J30"/>
  <c i="1" r="AG56"/>
  <c r="AV54"/>
  <c r="AK29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<sst xmlns="http://schemas.openxmlformats.org/spreadsheetml/2006/main">
  <si>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</si>
  <si>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</si>
  <si>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</si>
  <si>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</si>
  <si>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</si>
  <si>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{e9111e6e-fe84-47b9-b7a7-a6d9e8c6bb37}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</si>
  <si>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</si>
  <si>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</si>
  <si>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</si>
  <si>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</si>
  <si>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</si>
  <si>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</si>
  <si>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</si>
  <si>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</si>
  <si>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</si>
  <si>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</si>
  <si>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</si>
  <si>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VC4 v k.ú. Kouty u Poděbrad</t>
  </si>
  <si>
    <t>KSO:</t>
  </si>
  <si>
    <t/>
  </si>
  <si>
    <t>CC-CZ:</t>
  </si>
  <si>
    <t>Místo:</t>
  </si>
  <si>
    <t>k.ú. Kouty u Poděbrad</t>
  </si>
  <si>
    <t>Datum:</t>
  </si>
  <si>
    <t>11. 7. 2021</t>
  </si>
  <si>
    <t>Zadavatel:</t>
  </si>
  <si>
    <t>IČ:</t>
  </si>
  <si>
    <t>ČR-SPÚ,Krajský pozemkový úřad pro Středočeský kraj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</si>
  <si>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</si>
  <si>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</si>
  <si>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</si>
  <si>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</si>
  <si>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</si>
  <si>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</si>
  <si>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</si>
  <si>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>Ing. Jan Duben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</si>
  <si>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</si>
  <si>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</si>
  <si>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</si>
  <si>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</si>
  <si>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</si>
  <si>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</si>
  <si>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</si>
  <si>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</si>
  <si>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</si>
  <si>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</si>
  <si>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</si>
  <si>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</si>
  <si>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</si>
  <si>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</si>
  <si>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</si>
  <si>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</si>
  <si>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</si>
  <si>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</si>
  <si>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</si>
  <si>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</si>
  <si>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</si>
  <si>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</si>
  <si>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</si>
  <si>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</si>
  <si>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</si>
  <si>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</si>
  <si>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</si>
  <si>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</si>
  <si>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</si>
  <si>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</si>
  <si>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</si>
  <si>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</si>
  <si>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</si>
  <si>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</si>
  <si>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</si>
  <si>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</si>
  <si>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</si>
  <si>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</si>
  <si>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</si>
  <si>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</si>
  <si>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</si>
  <si>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</si>
  <si>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VC4</t>
  </si>
  <si>
    <t>STA</t>
  </si>
  <si>
    <t>1</t>
  </si>
  <si>
    <t>{da74896e-bbaf-4ccc-89a1-1ebb4e4cf567}</t>
  </si>
  <si>
    <t>822 29 7</t>
  </si>
  <si>
    <t>2</t>
  </si>
  <si>
    <t>VON</t>
  </si>
  <si>
    <t>Vedlejší a ostatní náklady</t>
  </si>
  <si>
    <t>{6f9473ad-1991-47a9-b496-cff5f1a7c697}</t>
  </si>
  <si>
    <t>ornice</t>
  </si>
  <si>
    <t>251,692</t>
  </si>
  <si>
    <t>polcesta</t>
  </si>
  <si>
    <t>2643</t>
  </si>
  <si>
    <t>KRYCÍ LIST SOUPISU PRACÍ</t>
  </si>
  <si>
    <t>Objekt:</t>
  </si>
  <si>
    <t>SO 101 - Polní cesta VC4</t>
  </si>
  <si>
    <t>k.ú. Kouty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</si>
  <si>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</si>
  <si>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</si>
  <si>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</si>
  <si>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</si>
  <si>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</si>
  <si>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</si>
  <si>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</si>
  <si>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</si>
  <si>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</si>
  <si>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</si>
  <si>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</si>
  <si>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</si>
  <si>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</si>
  <si>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</si>
  <si>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</si>
  <si>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</si>
  <si>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</si>
  <si>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</si>
  <si>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</si>
  <si>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</si>
  <si>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</si>
  <si>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</si>
  <si>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</si>
  <si>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</si>
  <si>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</si>
  <si>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</si>
  <si>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</si>
  <si>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</si>
  <si>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</si>
  <si>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</si>
  <si>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</si>
  <si>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</si>
  <si>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CS ÚRS 2021 01</t>
  </si>
  <si>
    <t>4</t>
  </si>
  <si>
    <t>-439524944</t>
  </si>
  <si>
    <t>PP</t>
  </si>
  <si>
    <t>Sejmutí drnu tl. do 100 mm, v jakékoliv ploše</t>
  </si>
  <si>
    <t>Online PSC</t>
  </si>
  <si>
    <t>https://podminky.urs.cz/item/CS_URS_2021_01/111301111</t>
  </si>
  <si>
    <t>VV</t>
  </si>
  <si>
    <t>"travnaté úseky cesty + případná výsadba na poli v tl.10cm 70% plochy"3682*0,7</t>
  </si>
  <si>
    <t>Součet</t>
  </si>
  <si>
    <t>113107343</t>
  </si>
  <si>
    <t>Odstranění podkladu živičného tl 150 mm strojně pl do 50 m2</t>
  </si>
  <si>
    <t>-1923335727</t>
  </si>
  <si>
    <t>Odstranění podkladů nebo krytů strojně plochy jednotlivě do 50 m2 s přemístěním hmot na skládku na vzdálenost do 3 m nebo s naložením na dopravní prostředek živičných, o tl. vrstvy přes 100 do 150 mm</t>
  </si>
  <si>
    <t>https://podminky.urs.cz/item/CS_URS_2021_01/113107343</t>
  </si>
  <si>
    <t>"napojení na sl.II/329"15*1,0+15*0,5</t>
  </si>
  <si>
    <t>3</t>
  </si>
  <si>
    <t>121151113</t>
  </si>
  <si>
    <t>Sejmutí ornice plochy do 500 m2 tl vrstvy do 200 mm strojně</t>
  </si>
  <si>
    <t>-345660740</t>
  </si>
  <si>
    <t>Sejmutí ornice strojně při souvislé ploše přes 100 do 500 m2, tl. vrstvy do 200 mm</t>
  </si>
  <si>
    <t>https://podminky.urs.cz/item/CS_URS_2021_01/121151113</t>
  </si>
  <si>
    <t>"plocha na poli (plocha pozemku-plocha stávající cesty)"3682-1100</t>
  </si>
  <si>
    <t>122251106</t>
  </si>
  <si>
    <t>Odkopávky a prokopávky nezapažené v hornině třídy těžitelnosti I, skupiny 3 objem do 5000 m3 strojně</t>
  </si>
  <si>
    <t>m3</t>
  </si>
  <si>
    <t>-1149772640</t>
  </si>
  <si>
    <t>Odkopávky a prokopávky nezapažené strojně v hornině třídy těžitelnosti I skupiny 3 přes 1 000 do 5 000 m3</t>
  </si>
  <si>
    <t>https://podminky.urs.cz/item/CS_URS_2021_01/122251106</t>
  </si>
  <si>
    <t>Plocha řezu odkopávky z příčných a podélných profilů ve staničení:</t>
  </si>
  <si>
    <t>"staničení 0,000-0,020" (0+2,3)/2*20</t>
  </si>
  <si>
    <t>"staničení 0,020-0,040" (2,3+3,1)/2*20</t>
  </si>
  <si>
    <t>"staničení 0,040-0,060" (3,1+2,05)/2*20</t>
  </si>
  <si>
    <t>"staničení 0,060-0,080" (2,05+2,1)/2*20</t>
  </si>
  <si>
    <t>"staničení 0,080-0,100" (2,1+2,5)/2*20</t>
  </si>
  <si>
    <t>"staničení 0,100-0,120" (2,5+2,9)/2*20</t>
  </si>
  <si>
    <t>"staničení 0,120-0,140" (2,9+3,15)/2*20</t>
  </si>
  <si>
    <t>"staničení 0,140-0,160" (3,15+2,35)/2*20</t>
  </si>
  <si>
    <t>"staničení 0,160-0,180" (2,35+1,5)/2*20</t>
  </si>
  <si>
    <t>"staničení 0,180-0,200" (1,5+1,95)/2*20</t>
  </si>
  <si>
    <t>"staničení 0,200-0,220" (1,95+2,6)/2*20</t>
  </si>
  <si>
    <t>"staničení 0,220-0,240" (2,6+2,7)/2*20</t>
  </si>
  <si>
    <t>"staničení 0,240-0,260" (2,7+2,55)/2*20</t>
  </si>
  <si>
    <t>"staničení 0,260-0,280" (2,55+2,3)/2*20</t>
  </si>
  <si>
    <t>"staničení 0,280-0,300" (2,3+2,25)/2*20</t>
  </si>
  <si>
    <t>"staničení 0,300-0,320" (2,25+1,95)/2*20</t>
  </si>
  <si>
    <t>"staničení 0,320-0,340" (1,95+2,1)/2*20</t>
  </si>
  <si>
    <t>"staničení 0,340-0,360" (2,1+2,05)/2*20</t>
  </si>
  <si>
    <t>"staničení 0,360-0,380" (2,05+2,2)/2*20</t>
  </si>
  <si>
    <t>"staničení 0,380-0,400" (2,2+2,4)/2*20</t>
  </si>
  <si>
    <t>"staničení 0,400-0,420" (2,4+2,05)/2*20</t>
  </si>
  <si>
    <t>"staničení 0,420-0,440" (2,05+2,55)/2*20</t>
  </si>
  <si>
    <t>"staničení 0,440-0,460" (2,55+2,9)/2*20</t>
  </si>
  <si>
    <t>"staničení 0,460-0,480" (2,9+2,55)/2*20</t>
  </si>
  <si>
    <t>"staničení 0,480-0,500" (2,55+3,2)/2*20</t>
  </si>
  <si>
    <t>"staničení 0,500-0,520" (3,2+2,25)/2*20</t>
  </si>
  <si>
    <t>"staničení 0,520-0,540" (2,25+2,45)/2*20</t>
  </si>
  <si>
    <t>"staničení 0,540-0,560" (2,45+2,45)/2*20</t>
  </si>
  <si>
    <t>"staničení 0,560-0,580" (2,45+2,5)/2*20</t>
  </si>
  <si>
    <t>"staničení 0,580-0,59173" 2,5*11,73</t>
  </si>
  <si>
    <t>"odpočet drnu a ornice v šířce nové PC"-2577,4*0,1-2582*0,2</t>
  </si>
  <si>
    <t>odkop</t>
  </si>
  <si>
    <t>5</t>
  </si>
  <si>
    <t>133212012</t>
  </si>
  <si>
    <t>Hloubení šachet v hornině třídy těžitelnosti I, skupiny 3, plocha výkopu do 20 m2 ručně</t>
  </si>
  <si>
    <t>2103467785</t>
  </si>
  <si>
    <t>Hloubení šachet ručně zapažených i nezapažených v horninách třídy těžitelnosti I skupiny 3, půdorysná plocha výkopu přes 4 do 20 m2</t>
  </si>
  <si>
    <t>https://podminky.urs.cz/item/CS_URS_2021_01/133212012</t>
  </si>
  <si>
    <t>"dle PD D.1.4"2*3*1,55</t>
  </si>
  <si>
    <t>6</t>
  </si>
  <si>
    <t>162351104</t>
  </si>
  <si>
    <t>Vodorovné přemístění do 1000 m výkopku/sypaniny z horniny třídy těžitelnosti I, skupiny 1 až 3</t>
  </si>
  <si>
    <t>-1597516163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</si>
  <si>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</si>
  <si>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https://podminky.urs.cz/item/CS_URS_2021_01/162351104</t>
  </si>
  <si>
    <t>"odvoz zeminy na meziskládku"</t>
  </si>
  <si>
    <t>"zemina a ornice pro KZI, tam"480</t>
  </si>
  <si>
    <t>"zemina pro jímku, tam a zpět"6*0,1*2</t>
  </si>
  <si>
    <t>"ornice pro stavbu, tam a zpět"(6*0,3+441,5*0,1)*2</t>
  </si>
  <si>
    <t>7</t>
  </si>
  <si>
    <t>162751117</t>
  </si>
  <si>
    <t>Vodorovné přemístění do 10000 m výkopku/sypaniny z horniny třídy těžitelnosti I, skupiny 1 až 3</t>
  </si>
  <si>
    <t>1913794902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</si>
  <si>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</si>
  <si>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https://podminky.urs.cz/item/CS_URS_2021_01/162751117</t>
  </si>
  <si>
    <t>"odkopávky"628,185-10</t>
  </si>
  <si>
    <t>"drn"2577,4*0,1</t>
  </si>
  <si>
    <t>8</t>
  </si>
  <si>
    <t>162751119</t>
  </si>
  <si>
    <t>Příplatek k vodorovnému přemístění výkopku/sypaniny z horniny třídy těžitelnosti I, skupiny 1 až 3 ZKD 1000 m přes 10000 m</t>
  </si>
  <si>
    <t>-676432640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</si>
  <si>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</si>
  <si>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https://podminky.urs.cz/item/CS_URS_2021_01/162751119</t>
  </si>
  <si>
    <t>"do 30km"875,925*20</t>
  </si>
  <si>
    <t>9</t>
  </si>
  <si>
    <t>167151101</t>
  </si>
  <si>
    <t>Nakládání výkopku z hornin třídy těžitelnosti I, skupiny 1 až 3 do 100 m3</t>
  </si>
  <si>
    <t>-268014699</t>
  </si>
  <si>
    <t>Nakládání, skládání a překládání neulehlého výkopku nebo sypaniny strojně nakládání, množství do 100 m3, z horniny třídy těžitelnosti I, skupiny 1 až 3</t>
  </si>
  <si>
    <t>https://podminky.urs.cz/item/CS_URS_2021_01/167151101</t>
  </si>
  <si>
    <t>"zemina pro jímku, tam a zpět"6*0,1</t>
  </si>
  <si>
    <t>"ornice pro stavbu, tam a zpět"6*0,3+441,5*0,1</t>
  </si>
  <si>
    <t>10</t>
  </si>
  <si>
    <t>171201231</t>
  </si>
  <si>
    <t>Poplatek za uložení zeminy a kamení na recyklační skládce (skládkovné) kód odpadu 17 05 04</t>
  </si>
  <si>
    <t>t</t>
  </si>
  <si>
    <t>-476924621</t>
  </si>
  <si>
    <t>Poplatek za uložení stavebního odpadu na recyklační skládce (skládkovné) zeminy a kamení zatříděného do Katalogu odpadů pod kódem 17 05 04</t>
  </si>
  <si>
    <t>https://podminky.urs.cz/item/CS_URS_2021_01/171201231</t>
  </si>
  <si>
    <t>875,925*1,85</t>
  </si>
  <si>
    <t>11</t>
  </si>
  <si>
    <t>171211101</t>
  </si>
  <si>
    <t>Uložení sypaniny do násypů nezhutněných ručně</t>
  </si>
  <si>
    <t>-12422171</t>
  </si>
  <si>
    <t>Uložení sypanin do násypů ručně s rozprostřením sypaniny ve vrstvách a s hrubým urovnáním nezhutněných jakékoliv třídy těžitelnosti</t>
  </si>
  <si>
    <t>https://podminky.urs.cz/item/CS_URS_2021_01/171211101</t>
  </si>
  <si>
    <t>"vsakovací jáma - hlinito písčitá zemina ze stavby"2*3*0,1</t>
  </si>
  <si>
    <t>12</t>
  </si>
  <si>
    <t>171251201</t>
  </si>
  <si>
    <t>Uložení sypaniny na skládky nebo meziskládky</t>
  </si>
  <si>
    <t>-278076859</t>
  </si>
  <si>
    <t>Uložení sypaniny na skládky nebo meziskládky bez hutnění s upravením uložené sypaniny do předepsaného tvaru</t>
  </si>
  <si>
    <t>https://podminky.urs.cz/item/CS_URS_2021_01/171251201</t>
  </si>
  <si>
    <t>"přebytek zeminy na trvalou skládku"875,925</t>
  </si>
  <si>
    <t>"zemina + ornice na mezideponii"526,55</t>
  </si>
  <si>
    <t>13</t>
  </si>
  <si>
    <t>181351005</t>
  </si>
  <si>
    <t>Rozprostření ornice tl vrstvy do 300 mm pl do 100 m2 v rovině nebo ve svahu do 1:5 strojně</t>
  </si>
  <si>
    <t>-689209744</t>
  </si>
  <si>
    <t>Rozprostření a urovnání ornice v rovině nebo ve svahu sklonu do 1:5 strojně při souvislé ploše do 100 m2, tl. vrstvy přes 250 do 300 mm</t>
  </si>
  <si>
    <t>https://podminky.urs.cz/item/CS_URS_2021_01/181351005</t>
  </si>
  <si>
    <t xml:space="preserve">"vsakovací jáma"2*3 </t>
  </si>
  <si>
    <t>14</t>
  </si>
  <si>
    <t>181351103</t>
  </si>
  <si>
    <t>Rozprostření ornice tl vrstvy do 200 mm pl do 500 m2 v rovině nebo ve svahu do 1:5 strojně</t>
  </si>
  <si>
    <t>-1201979265</t>
  </si>
  <si>
    <t>Rozprostření a urovnání ornice v rovině nebo ve svahu sklonu do 1:5 strojně při souvislé ploše přes 100 do 500 m2, tl. vrstvy do 200 mm</t>
  </si>
  <si>
    <t>https://podminky.urs.cz/item/CS_URS_2021_01/181351103</t>
  </si>
  <si>
    <t>"zatravnění pozemku tl.0,1m"3682-597,5-2643</t>
  </si>
  <si>
    <t>181411131</t>
  </si>
  <si>
    <t>Založení parkového trávníku výsevem plochy do 1000 m2 v rovině a ve svahu do 1:5</t>
  </si>
  <si>
    <t>345356321</t>
  </si>
  <si>
    <t>Založení trávníku na půdě předem připravené plochy do 1000 m2 výsevem včetně utažení parkového v rovině nebo na svahu do 1:5</t>
  </si>
  <si>
    <t>https://podminky.urs.cz/item/CS_URS_2021_01/181411131</t>
  </si>
  <si>
    <t>"dle pol.č.181351103"441,5</t>
  </si>
  <si>
    <t>16</t>
  </si>
  <si>
    <t>M</t>
  </si>
  <si>
    <t>005724800.R</t>
  </si>
  <si>
    <t>osivo (travní směs se zastoupením cca 50 % lučních bylin a 50 % travin- viz popis v TZ), výsevek 20kg/ha</t>
  </si>
  <si>
    <t>kg</t>
  </si>
  <si>
    <t>-1229535202</t>
  </si>
  <si>
    <t>441,5*0,0020</t>
  </si>
  <si>
    <t>17</t>
  </si>
  <si>
    <t>181951112</t>
  </si>
  <si>
    <t>Úprava pláně v hornině třídy těžitelnosti I, skupiny 1 až 3 se zhutněním strojně</t>
  </si>
  <si>
    <t>317519811</t>
  </si>
  <si>
    <t>Úprava pláně vyrovnáním výškových rozdílů strojně v hornině třídy těžitelnosti I, skupiny 1 až 3 se zhutněním</t>
  </si>
  <si>
    <t>https://podminky.urs.cz/item/CS_URS_2021_01/181951112</t>
  </si>
  <si>
    <t>polcesta*1,25</t>
  </si>
  <si>
    <t>18</t>
  </si>
  <si>
    <t>184818249</t>
  </si>
  <si>
    <t>Ochrana kmene průměru přes 1100 mm průměru kmene při výšce bednění přes 2 do 3 m</t>
  </si>
  <si>
    <t>kus</t>
  </si>
  <si>
    <t>697100780</t>
  </si>
  <si>
    <t>Ochrana kmene bedněním před poškozením stavebním provozem zřízení včetně odstranění výšky bednění přes 2 do 3 m průměru kmene přes 1100 mm</t>
  </si>
  <si>
    <t>https://podminky.urs.cz/item/CS_URS_2021_01/184818249</t>
  </si>
  <si>
    <t>"dle potřeby"6</t>
  </si>
  <si>
    <t>19</t>
  </si>
  <si>
    <t>185804312</t>
  </si>
  <si>
    <t>Zalití rostlin vodou plocha přes 20 m2</t>
  </si>
  <si>
    <t>1625329857</t>
  </si>
  <si>
    <t>Zalití rostlin vodou plochy záhonů jednotlivě přes 20 m2</t>
  </si>
  <si>
    <t>https://podminky.urs.cz/item/CS_URS_2021_01/185804312</t>
  </si>
  <si>
    <t>"travnatá plocha"441,5*0,02*2</t>
  </si>
  <si>
    <t>20</t>
  </si>
  <si>
    <t>185851121</t>
  </si>
  <si>
    <t>Dovoz vody pro zálivku rostlin za vzdálenost do 1000 m</t>
  </si>
  <si>
    <t>-1873526000</t>
  </si>
  <si>
    <t>Dovoz vody pro zálivku rostlin na vzdálenost do 1000 m</t>
  </si>
  <si>
    <t>https://podminky.urs.cz/item/CS_URS_2021_01/185851121</t>
  </si>
  <si>
    <t>"dle pol.185804312"17,66</t>
  </si>
  <si>
    <t>185851129</t>
  </si>
  <si>
    <t>Příplatek k dovozu vody pro zálivku rostlin do 1000 m ZKD 1000 m</t>
  </si>
  <si>
    <t>1498277254</t>
  </si>
  <si>
    <t>Dovoz vody pro zálivku rostlin Příplatek k ceně za každých dalších i započatých 1000 m</t>
  </si>
  <si>
    <t>https://podminky.urs.cz/item/CS_URS_2021_01/185851129</t>
  </si>
  <si>
    <t>" do 10km"9*17,66</t>
  </si>
  <si>
    <t>Zakládání</t>
  </si>
  <si>
    <t>22</t>
  </si>
  <si>
    <t>211531111</t>
  </si>
  <si>
    <t>Výplň odvodňovacích žeber nebo trativodů kamenivem hrubým drceným frakce 16 až 63 mm</t>
  </si>
  <si>
    <t>1498130205</t>
  </si>
  <si>
    <t>Výplň kamenivem do rýh odvodňovacích žeber nebo trativodů bez zhutnění, s úpravou povrchu výplně kamenivem hrubým drceným frakce 16 až 63 mm</t>
  </si>
  <si>
    <t>https://podminky.urs.cz/item/CS_URS_2021_01/211531111</t>
  </si>
  <si>
    <t>"vsakovací jáma fr.16/32"2*3*1,0</t>
  </si>
  <si>
    <t>23</t>
  </si>
  <si>
    <t>211571112</t>
  </si>
  <si>
    <t>Výplň odvodňovacích žeber nebo trativodů štěrkopískem netříděným</t>
  </si>
  <si>
    <t>1608472464</t>
  </si>
  <si>
    <t>Výplň kamenivem do rýh odvodňovacích žeber nebo trativodů bez zhutnění, s úpravou povrchu výplně štěrkopískem netříděným</t>
  </si>
  <si>
    <t>https://podminky.urs.cz/item/CS_URS_2021_01/211571112</t>
  </si>
  <si>
    <t>"vsakovací jáma fr.0/4"2*3*0,15</t>
  </si>
  <si>
    <t>24</t>
  </si>
  <si>
    <t>211971110</t>
  </si>
  <si>
    <t>Zřízení opláštění žeber nebo trativodů geotextilií v rýze nebo zářezu sklonu do 1:2</t>
  </si>
  <si>
    <t>766465197</t>
  </si>
  <si>
    <t>Zřízení opláštění výplně z geotextilie odvodňovacích žeber nebo trativodů v rýze nebo zářezu se stěnami šikmými o sklonu do 1:2</t>
  </si>
  <si>
    <t>https://podminky.urs.cz/item/CS_URS_2021_01/211971110</t>
  </si>
  <si>
    <t xml:space="preserve">592*2,5 </t>
  </si>
  <si>
    <t>25</t>
  </si>
  <si>
    <t>69311059</t>
  </si>
  <si>
    <t>geotextilie netkaná separační, ochranná, filtrační, drenážní PP 150g/m2</t>
  </si>
  <si>
    <t>872297998</t>
  </si>
  <si>
    <t>1480*1,02</t>
  </si>
  <si>
    <t>26</t>
  </si>
  <si>
    <t>211971122</t>
  </si>
  <si>
    <t>Zřízení opláštění žeber nebo trativodů geotextilií v rýze nebo zářezu přes 1:2 š přes 2,5 m</t>
  </si>
  <si>
    <t>-1668967845</t>
  </si>
  <si>
    <t>Zřízení opláštění výplně z geotextilie odvodňovacích žeber nebo trativodů v rýze nebo zářezu se stěnami svislými nebo šikmými o sklonu přes 1:2 při rozvinuté šířce opláštění přes 2,5 m</t>
  </si>
  <si>
    <t>https://podminky.urs.cz/item/CS_URS_2021_01/211971122</t>
  </si>
  <si>
    <t>"vsakovací jáma"10*1,6+2*3*3</t>
  </si>
  <si>
    <t>27</t>
  </si>
  <si>
    <t>69311060</t>
  </si>
  <si>
    <t>geotextilie netkaná separační, ochranná, filtrační, drenážní PP 200g/m2</t>
  </si>
  <si>
    <t>-862500594</t>
  </si>
  <si>
    <t>34*1,1</t>
  </si>
  <si>
    <t>37,4*1,1845 'Přepočtené koeficientem množství</t>
  </si>
  <si>
    <t>28</t>
  </si>
  <si>
    <t>212751106</t>
  </si>
  <si>
    <t>Trativod z drenážních trubek flexibilních PVC-U SN 4 perforace 360° včetně lože otevřený výkop DN 160 pro meliorace</t>
  </si>
  <si>
    <t>m</t>
  </si>
  <si>
    <t>605098371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</si>
  <si>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</si>
  <si>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https://podminky.urs.cz/item/CS_URS_2021_01/212751106</t>
  </si>
  <si>
    <t>"dle PD D.1.4 a C.3"594</t>
  </si>
  <si>
    <t>Komunikace</t>
  </si>
  <si>
    <t>52</t>
  </si>
  <si>
    <t>561081001.R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</si>
  <si>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</t>
  </si>
  <si>
    <t>707340530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</si>
  <si>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 vč. směsného pojiva cca 3%</t>
  </si>
  <si>
    <t>30</t>
  </si>
  <si>
    <t>564851111</t>
  </si>
  <si>
    <t>Podklad ze štěrkodrtě ŠD fr.0/63 tl 150 mm</t>
  </si>
  <si>
    <t>-397984005</t>
  </si>
  <si>
    <t>Podklad ze štěrkodrti ŠD s rozprostřením a zhutněním, po zhutnění tl. 150 mm</t>
  </si>
  <si>
    <t>https://podminky.urs.cz/item/CS_URS_2021_01/564851111</t>
  </si>
  <si>
    <t>polcesta*1,15 "vynásobeno koeficientem z důvodu větší plochy spodní vrstvy"</t>
  </si>
  <si>
    <t>polcesta*1,25 "vynásobeno koeficientem z důvodu větší plochy spodní vrstvy"</t>
  </si>
  <si>
    <t>31</t>
  </si>
  <si>
    <t>565155121</t>
  </si>
  <si>
    <t>Asfaltový beton vrstva podkladní ACP 16 + (obalované kamenivo OKS) tl 70 mm š přes 3 m</t>
  </si>
  <si>
    <t>CS ÚRS 2020 02</t>
  </si>
  <si>
    <t>1697332602</t>
  </si>
  <si>
    <t>Asfaltový beton vrstva podkladní ACP 16 + (obalované kamenivo střednězrnné - OKS) s rozprostřením a zhutněním v pruhu šířky přes 3 m, po zhutnění tl. 70 mm</t>
  </si>
  <si>
    <t>polcesta*1,055 "vynásobeno koeficientem z důvodu větší plochy spodní vrstvy"</t>
  </si>
  <si>
    <t>32</t>
  </si>
  <si>
    <t>569831111</t>
  </si>
  <si>
    <t>Zpevnění krajnic štěrkodrtí tl 100 mm</t>
  </si>
  <si>
    <t>1322941055</t>
  </si>
  <si>
    <t>Zpevnění krajnic nebo komunikací pro pěší s rozprostřením a zhutněním, po zhutnění štěrkodrtí tl. 100 mm</t>
  </si>
  <si>
    <t>https://podminky.urs.cz/item/CS_URS_2021_01/569831111</t>
  </si>
  <si>
    <t>"krajnice polní cesty" 592*2*0,5</t>
  </si>
  <si>
    <t>"odpočet vjezdů na pozemky" -(12+12+10)*0,5</t>
  </si>
  <si>
    <t>"přípočet krajnic na křižovatkách" 15*3*0,5</t>
  </si>
  <si>
    <t>krajnice</t>
  </si>
  <si>
    <t>33</t>
  </si>
  <si>
    <t>569903311</t>
  </si>
  <si>
    <t>Zřízení zemních krajnic se zhutněním</t>
  </si>
  <si>
    <t>-328887544</t>
  </si>
  <si>
    <t>Zřízení zemních krajnic z hornin jakékoliv třídy se zhutněním</t>
  </si>
  <si>
    <t>https://podminky.urs.cz/item/CS_URS_2021_01/569903311</t>
  </si>
  <si>
    <t>"dle PD D.1.4 - z vhodného nenamrzavého materiálu nákup - písčitá hlína "2*0,1*592</t>
  </si>
  <si>
    <t>34</t>
  </si>
  <si>
    <t>10364100.R</t>
  </si>
  <si>
    <t>zemina do zemních krajnic nenamrzavá dle ČSN 73 6133 vč.získání ze zemníku, nákupu, nakládání a dopravy</t>
  </si>
  <si>
    <t>774281791</t>
  </si>
  <si>
    <t>118,4*2</t>
  </si>
  <si>
    <t>35</t>
  </si>
  <si>
    <t>573191111</t>
  </si>
  <si>
    <t>Postřik infiltrační kationaktivní emulzí v množství 1 kg/m2</t>
  </si>
  <si>
    <t>617095079</t>
  </si>
  <si>
    <t>Postřik infiltrační kationaktivní emulzí v množství 1,00 kg/m2</t>
  </si>
  <si>
    <t>https://podminky.urs.cz/item/CS_URS_2021_01/573191111</t>
  </si>
  <si>
    <t>36</t>
  </si>
  <si>
    <t>573231108</t>
  </si>
  <si>
    <t>Postřik živičný spojovací ze silniční emulze v množství 0,50 kg/m2</t>
  </si>
  <si>
    <t>-1155792920</t>
  </si>
  <si>
    <t>Postřik spojovací PS bez posypu kamenivem ze silniční emulze, v množství 0,50 kg/m2</t>
  </si>
  <si>
    <t>https://podminky.urs.cz/item/CS_URS_2021_01/573231108</t>
  </si>
  <si>
    <t>polcesta*1,045 "vynásobeno koeficientem z důvodu větší plochy spodní vrstvy"</t>
  </si>
  <si>
    <t>37</t>
  </si>
  <si>
    <t>577134121</t>
  </si>
  <si>
    <t>Asfaltový beton vrstva obrusná ACO 11 (ABS) tř. I tl 40 mm š přes 3 m z nemodifikovaného asfaltu</t>
  </si>
  <si>
    <t>-776071261</t>
  </si>
  <si>
    <t>Asfaltový beton vrstva obrusná ACO 11 (ABS) s rozprostřením a se zhutněním z nemodifikovaného asfaltu v pruhu šířky přes 3 m tř. I, po zhutnění tl. 40 mm</t>
  </si>
  <si>
    <t>https://podminky.urs.cz/item/CS_URS_2021_01/577134121</t>
  </si>
  <si>
    <t>"polní cesta - dle Acad" 2643</t>
  </si>
  <si>
    <t>Ostatní konstrukce a práce, bourání</t>
  </si>
  <si>
    <t>38</t>
  </si>
  <si>
    <t>9100001.R</t>
  </si>
  <si>
    <t>Demontáž sdělovacího kabelu - vč. výkopových prací, odříznutí a zasypání výkopu</t>
  </si>
  <si>
    <t>756056123</t>
  </si>
  <si>
    <t>"dle potřeby v případě kolize kce polní cesty - bude řešeno se správcem inž.sítě"25</t>
  </si>
  <si>
    <t>39</t>
  </si>
  <si>
    <t>912211111</t>
  </si>
  <si>
    <t>Montáž směrového sloupku silničního plastového prosté uložení bez betonového základu</t>
  </si>
  <si>
    <t>1089753049</t>
  </si>
  <si>
    <t>Montáž směrového sloupku plastového s odrazkou prostým uložením bez betonového základu silničního</t>
  </si>
  <si>
    <t>https://podminky.urs.cz/item/CS_URS_2021_01/912211111</t>
  </si>
  <si>
    <t>"dle PD"2</t>
  </si>
  <si>
    <t>40</t>
  </si>
  <si>
    <t>4044515.R</t>
  </si>
  <si>
    <t>sloupek směrový silniční červený plastový 1,2m - Z 11g</t>
  </si>
  <si>
    <t>-1305625177</t>
  </si>
  <si>
    <t>sloupek směrový silniční plastový 1,2m</t>
  </si>
  <si>
    <t>41</t>
  </si>
  <si>
    <t>916131213</t>
  </si>
  <si>
    <t>Osazení silničního obrubníku betonového stojatého s boční opěrou do lože z betonu prostého C20/25nXF3</t>
  </si>
  <si>
    <t>825557730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</si>
  <si>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</si>
  <si>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https://podminky.urs.cz/item/CS_URS_2021_01/916131213</t>
  </si>
  <si>
    <t>"vjezdy na pozemky" 12+12+12</t>
  </si>
  <si>
    <t>42</t>
  </si>
  <si>
    <t>59217031</t>
  </si>
  <si>
    <t>obrubník betonový silniční 1000x150x250mm</t>
  </si>
  <si>
    <t>2137890877</t>
  </si>
  <si>
    <t>36*1,05</t>
  </si>
  <si>
    <t>43</t>
  </si>
  <si>
    <t>919112233</t>
  </si>
  <si>
    <t>Řezání spár pro vytvoření komůrky š 20 mm hl 40 mm pro těsnící zálivku v živičném krytu</t>
  </si>
  <si>
    <t>736784370</t>
  </si>
  <si>
    <t>Řezání dilatačních spár v živičném krytu vytvoření komůrky pro těsnící zálivku šířky 20 mm, hloubky 40 mm</t>
  </si>
  <si>
    <t>https://podminky.urs.cz/item/CS_URS_2021_01/919112233</t>
  </si>
  <si>
    <t>"napojení na silnici II/329"31</t>
  </si>
  <si>
    <t>44</t>
  </si>
  <si>
    <t>919122132</t>
  </si>
  <si>
    <t xml:space="preserve">Těsnění spár modifik asf. zálivkou za tepla pro komůrky š 20 mm hl 40 mm s těsnicím profilem  </t>
  </si>
  <si>
    <t>-713529513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</si>
  <si>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</si>
  <si>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https://podminky.urs.cz/item/CS_URS_2021_01/919122132</t>
  </si>
  <si>
    <t>45</t>
  </si>
  <si>
    <t>919735114</t>
  </si>
  <si>
    <t>Řezání stávajícího živičného krytu hl do 200 mm</t>
  </si>
  <si>
    <t>-1729077793</t>
  </si>
  <si>
    <t>Řezání stávajícího živičného krytu nebo podkladu hloubky přes 150 do 200 mm</t>
  </si>
  <si>
    <t>https://podminky.urs.cz/item/CS_URS_2021_01/919735114</t>
  </si>
  <si>
    <t>"zaříznutí vozovky silnice II/329"30</t>
  </si>
  <si>
    <t>997</t>
  </si>
  <si>
    <t>Přesun sutě</t>
  </si>
  <si>
    <t>46</t>
  </si>
  <si>
    <t>997221571</t>
  </si>
  <si>
    <t>Vodorovná doprava vybouraných hmot do 1 km</t>
  </si>
  <si>
    <t>391245382</t>
  </si>
  <si>
    <t>Vodorovná doprava vybouraných hmot bez naložení, ale se složením a s hrubým urovnáním na vzdálenost do 1 km</t>
  </si>
  <si>
    <t>https://podminky.urs.cz/item/CS_URS_2021_01/997221571</t>
  </si>
  <si>
    <t>"asf.kryt"7,11</t>
  </si>
  <si>
    <t>47</t>
  </si>
  <si>
    <t>997221579</t>
  </si>
  <si>
    <t>Příplatek ZKD 1 km u vodorovné dopravy vybouraných hmot</t>
  </si>
  <si>
    <t>563817910</t>
  </si>
  <si>
    <t>Vodorovná doprava vybouraných hmot bez naložení, ale se složením a s hrubým urovnáním na vzdálenost Příplatek k ceně za každý další i započatý 1 km přes 1 km</t>
  </si>
  <si>
    <t>https://podminky.urs.cz/item/CS_URS_2021_01/997221579</t>
  </si>
  <si>
    <t>"do 30km"7,11*29</t>
  </si>
  <si>
    <t>48</t>
  </si>
  <si>
    <t>997221645</t>
  </si>
  <si>
    <t>Poplatek za uložení na skládce (skládkovné) odpadu asfaltového bez dehtu kód odpadu 17 03 02</t>
  </si>
  <si>
    <t>2139276938</t>
  </si>
  <si>
    <t>Poplatek za uložení stavebního odpadu na skládce (skládkovné) asfaltového bez obsahu dehtu zatříděného do Katalogu odpadů pod kódem 17 03 02</t>
  </si>
  <si>
    <t>https://podminky.urs.cz/item/CS_URS_2021_01/997221645</t>
  </si>
  <si>
    <t>"asf.směs"7,11</t>
  </si>
  <si>
    <t>998</t>
  </si>
  <si>
    <t>Přesun hmot</t>
  </si>
  <si>
    <t>51</t>
  </si>
  <si>
    <t>998225111</t>
  </si>
  <si>
    <t>Přesun hmot pro pozemní komunikace s krytem z kamene, monolitickým betonovým nebo živičným</t>
  </si>
  <si>
    <t>-1504274526</t>
  </si>
  <si>
    <t>Přesun hmot pro komunikace s krytem z kameniva, monolitickým betonovým nebo živičným dopravní vzdálenost do 200 m jakékoliv délky objektu</t>
  </si>
  <si>
    <t>https://podminky.urs.cz/item/CS_URS_2021_01/998225111</t>
  </si>
  <si>
    <t>50</t>
  </si>
  <si>
    <t>998225191</t>
  </si>
  <si>
    <t>Příplatek k přesunu hmot pro pozemní komunikace s krytem z kamene, živičným, betonovým do 1000 m</t>
  </si>
  <si>
    <t>1933787425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</si>
  <si>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</si>
  <si>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https://podminky.urs.cz/item/CS_URS_2021_01/998225191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</si>
  <si>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</si>
  <si>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</si>
  <si>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</si>
  <si>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</si>
  <si>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</si>
  <si>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</si>
  <si>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</si>
  <si>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</si>
  <si>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</si>
  <si>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</si>
  <si>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011324000</t>
  </si>
  <si>
    <t>Archeologický průzkum</t>
  </si>
  <si>
    <t>Kč</t>
  </si>
  <si>
    <t>1024</t>
  </si>
  <si>
    <t>453967555</t>
  </si>
  <si>
    <t>https://podminky.urs.cz/item/CS_URS_2021_01/011324000</t>
  </si>
  <si>
    <t>012103000</t>
  </si>
  <si>
    <t>Geodetické práce před výstavbou - vytýčení sítí</t>
  </si>
  <si>
    <t>-332167743</t>
  </si>
  <si>
    <t>https://podminky.urs.cz/item/CS_URS_2021_01/012103000</t>
  </si>
  <si>
    <t>"vytíčení stávajících inženýrských sítí a vytýčení stavby před začátkem realizace" 1</t>
  </si>
  <si>
    <t>012203000</t>
  </si>
  <si>
    <t>Geodetické práce při provádění stavby - výškové a polohové vytýčení stavby</t>
  </si>
  <si>
    <t>-1448762715</t>
  </si>
  <si>
    <t>https://podminky.urs.cz/item/CS_URS_2021_01/012203000</t>
  </si>
  <si>
    <t>012303000</t>
  </si>
  <si>
    <t>Geodetické práce po výstavbě - zaměření skutečného provedení díla ke kolaudaci stavby</t>
  </si>
  <si>
    <t>1276006484</t>
  </si>
  <si>
    <t>https://podminky.urs.cz/item/CS_URS_2021_01/012303000</t>
  </si>
  <si>
    <t>"Geodetické vytýčení stavby v průběhu výstavby a zaměření skutečného stavu" 1</t>
  </si>
  <si>
    <t>013254000</t>
  </si>
  <si>
    <t>Dokumentace skutečného provedení stavby - 4x tištěná, 1x na CD</t>
  </si>
  <si>
    <t>374756698</t>
  </si>
  <si>
    <t>https://podminky.urs.cz/item/CS_URS_2021_01/013254000</t>
  </si>
  <si>
    <t>"Dokumentace skutečného provedení stavby - 4x tištěná, 1x na CD" 1</t>
  </si>
  <si>
    <t>VRN3</t>
  </si>
  <si>
    <t>Zařízení staveniště</t>
  </si>
  <si>
    <t>030001000</t>
  </si>
  <si>
    <t>Zařízení staveniště - zřízení, provoz, zrušení</t>
  </si>
  <si>
    <t>1243574560</t>
  </si>
  <si>
    <t>https://podminky.urs.cz/item/CS_URS_2021_01/030001000</t>
  </si>
  <si>
    <t>034103000</t>
  </si>
  <si>
    <t>Pomocné práce zajištění nebo řízení regulaci a ochranu dopravy - úhrnná částka musí obsahovat veškeré nákl. na dočasné úpravy a regulaci dopr.(i pěší) na staveništi</t>
  </si>
  <si>
    <t>1516316991</t>
  </si>
  <si>
    <t>https://podminky.urs.cz/item/CS_URS_2021_01/034103000</t>
  </si>
  <si>
    <t>"pro zajištění dopravy a přístupu k nemovitostem (např.lávky, nájezdy) a zajištění staveniště dle BOZP (ochranná oplocení, zajištění výkopů a pod..)"1</t>
  </si>
  <si>
    <t>034303000</t>
  </si>
  <si>
    <t xml:space="preserve">Dopravní značení na staveništi - DIO v průběhu výstavby dle TP66 - osazení dočasného dopr.značení vč.opatření pro zajištění dopravy a přístupů - zřízení a odstranění, manipulace, pronájmu vč.projektu, projednání a zajištění dopr. inženýrského rozhodnutí </t>
  </si>
  <si>
    <t>409604249</t>
  </si>
  <si>
    <t>https://podminky.urs.cz/item/CS_URS_2021_01/034303000</t>
  </si>
  <si>
    <t>VRN4</t>
  </si>
  <si>
    <t>Inženýrská činnost</t>
  </si>
  <si>
    <t>041903000</t>
  </si>
  <si>
    <t xml:space="preserve">Dozor jiné osoby - geotechnické posouzení  (2 x návštěva stavby)</t>
  </si>
  <si>
    <t>-727809304</t>
  </si>
  <si>
    <t>Dozor jiné osoby - geotechnické posouzení (2 x návštěva stavby)</t>
  </si>
  <si>
    <t>https://podminky.urs.cz/item/CS_URS_2021_01/041903000</t>
  </si>
  <si>
    <t>043134000</t>
  </si>
  <si>
    <t xml:space="preserve">Zkoušky zatěžovací - provedení 12 ks statické zatěžovací zkoušky   </t>
  </si>
  <si>
    <t>-1383880139</t>
  </si>
  <si>
    <t xml:space="preserve">Zkoušky zatěžovací - provedení 12 ks statické zatěžovací zkoušky </t>
  </si>
  <si>
    <t>https://podminky.urs.cz/item/CS_URS_2021_01/043134000</t>
  </si>
  <si>
    <t>VRN7</t>
  </si>
  <si>
    <t>Provozní vlivy</t>
  </si>
  <si>
    <t>075603000.R</t>
  </si>
  <si>
    <t>Jiná ochranná pásma - kopané sondy stávajících inženýrských sítí vč.zpětného zásypu (4ks)</t>
  </si>
  <si>
    <t>-1162531608</t>
  </si>
  <si>
    <t>P</t>
  </si>
  <si>
    <t xml:space="preserve">Poznámka k položce:_x000d_
 </t>
  </si>
  <si>
    <t>SEZNAM FIGUR</t>
  </si>
  <si>
    <t>Výměra</t>
  </si>
  <si>
    <t xml:space="preserve"> SO 101</t>
  </si>
  <si>
    <t>obnova</t>
  </si>
  <si>
    <t>"obnova stávající asfaltové vozovky" 80*5,08</t>
  </si>
  <si>
    <t>odvoz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</si>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</sst>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301111" TargetMode="External" /><Relationship Id="rId2" Type="http://schemas.openxmlformats.org/officeDocument/2006/relationships/hyperlink" Target="https://podminky.urs.cz/item/CS_URS_2021_01/113107343" TargetMode="External" /><Relationship Id="rId3" Type="http://schemas.openxmlformats.org/officeDocument/2006/relationships/hyperlink" Target="https://podminky.urs.cz/item/CS_URS_2021_01/121151113" TargetMode="External" /><Relationship Id="rId4" Type="http://schemas.openxmlformats.org/officeDocument/2006/relationships/hyperlink" Target="https://podminky.urs.cz/item/CS_URS_2021_01/122251106" TargetMode="External" /><Relationship Id="rId5" Type="http://schemas.openxmlformats.org/officeDocument/2006/relationships/hyperlink" Target="https://podminky.urs.cz/item/CS_URS_2021_01/133212012" TargetMode="External" /><Relationship Id="rId6" Type="http://schemas.openxmlformats.org/officeDocument/2006/relationships/hyperlink" Target="https://podminky.urs.cz/item/CS_URS_2021_01/162351104" TargetMode="External" /><Relationship Id="rId7" Type="http://schemas.openxmlformats.org/officeDocument/2006/relationships/hyperlink" Target="https://podminky.urs.cz/item/CS_URS_2021_01/162751117" TargetMode="External" /><Relationship Id="rId8" Type="http://schemas.openxmlformats.org/officeDocument/2006/relationships/hyperlink" Target="https://podminky.urs.cz/item/CS_URS_2021_01/162751119" TargetMode="External" /><Relationship Id="rId9" Type="http://schemas.openxmlformats.org/officeDocument/2006/relationships/hyperlink" Target="https://podminky.urs.cz/item/CS_URS_2021_01/167151101" TargetMode="External" /><Relationship Id="rId10" Type="http://schemas.openxmlformats.org/officeDocument/2006/relationships/hyperlink" Target="https://podminky.urs.cz/item/CS_URS_2021_01/171201231" TargetMode="External" /><Relationship Id="rId11" Type="http://schemas.openxmlformats.org/officeDocument/2006/relationships/hyperlink" Target="https://podminky.urs.cz/item/CS_URS_2021_01/171211101" TargetMode="External" /><Relationship Id="rId12" Type="http://schemas.openxmlformats.org/officeDocument/2006/relationships/hyperlink" Target="https://podminky.urs.cz/item/CS_URS_2021_01/171251201" TargetMode="External" /><Relationship Id="rId13" Type="http://schemas.openxmlformats.org/officeDocument/2006/relationships/hyperlink" Target="https://podminky.urs.cz/item/CS_URS_2021_01/181351005" TargetMode="External" /><Relationship Id="rId14" Type="http://schemas.openxmlformats.org/officeDocument/2006/relationships/hyperlink" Target="https://podminky.urs.cz/item/CS_URS_2021_01/181351103" TargetMode="External" /><Relationship Id="rId15" Type="http://schemas.openxmlformats.org/officeDocument/2006/relationships/hyperlink" Target="https://podminky.urs.cz/item/CS_URS_2021_01/181411131" TargetMode="External" /><Relationship Id="rId16" Type="http://schemas.openxmlformats.org/officeDocument/2006/relationships/hyperlink" Target="https://podminky.urs.cz/item/CS_URS_2021_01/181951112" TargetMode="External" /><Relationship Id="rId17" Type="http://schemas.openxmlformats.org/officeDocument/2006/relationships/hyperlink" Target="https://podminky.urs.cz/item/CS_URS_2021_01/184818249" TargetMode="External" /><Relationship Id="rId18" Type="http://schemas.openxmlformats.org/officeDocument/2006/relationships/hyperlink" Target="https://podminky.urs.cz/item/CS_URS_2021_01/185804312" TargetMode="External" /><Relationship Id="rId19" Type="http://schemas.openxmlformats.org/officeDocument/2006/relationships/hyperlink" Target="https://podminky.urs.cz/item/CS_URS_2021_01/185851121" TargetMode="External" /><Relationship Id="rId20" Type="http://schemas.openxmlformats.org/officeDocument/2006/relationships/hyperlink" Target="https://podminky.urs.cz/item/CS_URS_2021_01/185851129" TargetMode="External" /><Relationship Id="rId21" Type="http://schemas.openxmlformats.org/officeDocument/2006/relationships/hyperlink" Target="https://podminky.urs.cz/item/CS_URS_2021_01/211531111" TargetMode="External" /><Relationship Id="rId22" Type="http://schemas.openxmlformats.org/officeDocument/2006/relationships/hyperlink" Target="https://podminky.urs.cz/item/CS_URS_2021_01/211571112" TargetMode="External" /><Relationship Id="rId23" Type="http://schemas.openxmlformats.org/officeDocument/2006/relationships/hyperlink" Target="https://podminky.urs.cz/item/CS_URS_2021_01/211971110" TargetMode="External" /><Relationship Id="rId24" Type="http://schemas.openxmlformats.org/officeDocument/2006/relationships/hyperlink" Target="https://podminky.urs.cz/item/CS_URS_2021_01/211971122" TargetMode="External" /><Relationship Id="rId25" Type="http://schemas.openxmlformats.org/officeDocument/2006/relationships/hyperlink" Target="https://podminky.urs.cz/item/CS_URS_2021_01/212751106" TargetMode="External" /><Relationship Id="rId26" Type="http://schemas.openxmlformats.org/officeDocument/2006/relationships/hyperlink" Target="https://podminky.urs.cz/item/CS_URS_2021_01/564851111" TargetMode="External" /><Relationship Id="rId27" Type="http://schemas.openxmlformats.org/officeDocument/2006/relationships/hyperlink" Target="https://podminky.urs.cz/item/CS_URS_2021_01/569831111" TargetMode="External" /><Relationship Id="rId28" Type="http://schemas.openxmlformats.org/officeDocument/2006/relationships/hyperlink" Target="https://podminky.urs.cz/item/CS_URS_2021_01/569903311" TargetMode="External" /><Relationship Id="rId29" Type="http://schemas.openxmlformats.org/officeDocument/2006/relationships/hyperlink" Target="https://podminky.urs.cz/item/CS_URS_2021_01/573191111" TargetMode="External" /><Relationship Id="rId30" Type="http://schemas.openxmlformats.org/officeDocument/2006/relationships/hyperlink" Target="https://podminky.urs.cz/item/CS_URS_2021_01/573231108" TargetMode="External" /><Relationship Id="rId31" Type="http://schemas.openxmlformats.org/officeDocument/2006/relationships/hyperlink" Target="https://podminky.urs.cz/item/CS_URS_2021_01/577134121" TargetMode="External" /><Relationship Id="rId32" Type="http://schemas.openxmlformats.org/officeDocument/2006/relationships/hyperlink" Target="https://podminky.urs.cz/item/CS_URS_2021_01/912211111" TargetMode="External" /><Relationship Id="rId33" Type="http://schemas.openxmlformats.org/officeDocument/2006/relationships/hyperlink" Target="https://podminky.urs.cz/item/CS_URS_2021_01/916131213" TargetMode="External" /><Relationship Id="rId34" Type="http://schemas.openxmlformats.org/officeDocument/2006/relationships/hyperlink" Target="https://podminky.urs.cz/item/CS_URS_2021_01/919112233" TargetMode="External" /><Relationship Id="rId35" Type="http://schemas.openxmlformats.org/officeDocument/2006/relationships/hyperlink" Target="https://podminky.urs.cz/item/CS_URS_2021_01/919122132" TargetMode="External" /><Relationship Id="rId36" Type="http://schemas.openxmlformats.org/officeDocument/2006/relationships/hyperlink" Target="https://podminky.urs.cz/item/CS_URS_2021_01/919735114" TargetMode="External" /><Relationship Id="rId37" Type="http://schemas.openxmlformats.org/officeDocument/2006/relationships/hyperlink" Target="https://podminky.urs.cz/item/CS_URS_2021_01/997221571" TargetMode="External" /><Relationship Id="rId38" Type="http://schemas.openxmlformats.org/officeDocument/2006/relationships/hyperlink" Target="https://podminky.urs.cz/item/CS_URS_2021_01/997221579" TargetMode="External" /><Relationship Id="rId39" Type="http://schemas.openxmlformats.org/officeDocument/2006/relationships/hyperlink" Target="https://podminky.urs.cz/item/CS_URS_2021_01/997221645" TargetMode="External" /><Relationship Id="rId40" Type="http://schemas.openxmlformats.org/officeDocument/2006/relationships/hyperlink" Target="https://podminky.urs.cz/item/CS_URS_2021_01/998225111" TargetMode="External" /><Relationship Id="rId41" Type="http://schemas.openxmlformats.org/officeDocument/2006/relationships/hyperlink" Target="https://podminky.urs.cz/item/CS_URS_2021_01/99822519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11324000" TargetMode="External" /><Relationship Id="rId2" Type="http://schemas.openxmlformats.org/officeDocument/2006/relationships/hyperlink" Target="https://podminky.urs.cz/item/CS_URS_2021_01/012103000" TargetMode="External" /><Relationship Id="rId3" Type="http://schemas.openxmlformats.org/officeDocument/2006/relationships/hyperlink" Target="https://podminky.urs.cz/item/CS_URS_2021_01/012203000" TargetMode="External" /><Relationship Id="rId4" Type="http://schemas.openxmlformats.org/officeDocument/2006/relationships/hyperlink" Target="https://podminky.urs.cz/item/CS_URS_2021_01/012303000" TargetMode="External" /><Relationship Id="rId5" Type="http://schemas.openxmlformats.org/officeDocument/2006/relationships/hyperlink" Target="https://podminky.urs.cz/item/CS_URS_2021_01/013254000" TargetMode="External" /><Relationship Id="rId6" Type="http://schemas.openxmlformats.org/officeDocument/2006/relationships/hyperlink" Target="https://podminky.urs.cz/item/CS_URS_2021_01/030001000" TargetMode="External" /><Relationship Id="rId7" Type="http://schemas.openxmlformats.org/officeDocument/2006/relationships/hyperlink" Target="https://podminky.urs.cz/item/CS_URS_2021_01/034103000" TargetMode="External" /><Relationship Id="rId8" Type="http://schemas.openxmlformats.org/officeDocument/2006/relationships/hyperlink" Target="https://podminky.urs.cz/item/CS_URS_2021_01/034303000" TargetMode="External" /><Relationship Id="rId9" Type="http://schemas.openxmlformats.org/officeDocument/2006/relationships/hyperlink" Target="https://podminky.urs.cz/item/CS_URS_2021_01/041903000" TargetMode="External" /><Relationship Id="rId10" Type="http://schemas.openxmlformats.org/officeDocument/2006/relationships/hyperlink" Target="https://podminky.urs.cz/item/CS_URS_2021_01/043134000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21-13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VC4 v k.ú. Kouty u Poděbrad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Kouty u Poděbrad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11. 7. 2021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ČR-SPÚ,Krajský pozemkový úřad pro Středočeský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VDI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Jan Duben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101 - Polní cesta VC4'!J30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101 - Polní cesta VC4'!P86</f>
        <v>0</v>
      </c>
      <c r="AV55" s="121">
        <f>'SO 101 - Polní cesta VC4'!J33</f>
        <v>0</v>
      </c>
      <c r="AW55" s="121">
        <f>'SO 101 - Polní cesta VC4'!J34</f>
        <v>0</v>
      </c>
      <c r="AX55" s="121">
        <f>'SO 101 - Polní cesta VC4'!J35</f>
        <v>0</v>
      </c>
      <c r="AY55" s="121">
        <f>'SO 101 - Polní cesta VC4'!J36</f>
        <v>0</v>
      </c>
      <c r="AZ55" s="121">
        <f>'SO 101 - Polní cesta VC4'!F33</f>
        <v>0</v>
      </c>
      <c r="BA55" s="121">
        <f>'SO 101 - Polní cesta VC4'!F34</f>
        <v>0</v>
      </c>
      <c r="BB55" s="121">
        <f>'SO 101 - Polní cesta VC4'!F35</f>
        <v>0</v>
      </c>
      <c r="BC55" s="121">
        <f>'SO 101 - Polní cesta VC4'!F36</f>
        <v>0</v>
      </c>
      <c r="BD55" s="123">
        <f>'SO 101 - Polní cesta VC4'!F37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82</v>
      </c>
      <c r="CM55" s="124" t="s">
        <v>83</v>
      </c>
    </row>
    <row r="56" s="7" customFormat="1" ht="16.5" customHeight="1">
      <c r="A56" s="112" t="s">
        <v>76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'VON - Vedlejší a ostatní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5">
        <v>0</v>
      </c>
      <c r="AT56" s="126">
        <f>ROUND(SUM(AV56:AW56),2)</f>
        <v>0</v>
      </c>
      <c r="AU56" s="127">
        <f>'VON - Vedlejší a ostatní ...'!P84</f>
        <v>0</v>
      </c>
      <c r="AV56" s="126">
        <f>'VON - Vedlejší a ostatní ...'!J33</f>
        <v>0</v>
      </c>
      <c r="AW56" s="126">
        <f>'VON - Vedlejší a ostatní ...'!J34</f>
        <v>0</v>
      </c>
      <c r="AX56" s="126">
        <f>'VON - Vedlejší a ostatní ...'!J35</f>
        <v>0</v>
      </c>
      <c r="AY56" s="126">
        <f>'VON - Vedlejší a ostatní ...'!J36</f>
        <v>0</v>
      </c>
      <c r="AZ56" s="126">
        <f>'VON - Vedlejší a ostatní ...'!F33</f>
        <v>0</v>
      </c>
      <c r="BA56" s="126">
        <f>'VON - Vedlejší a ostatní ...'!F34</f>
        <v>0</v>
      </c>
      <c r="BB56" s="126">
        <f>'VON - Vedlejší a ostatní ...'!F35</f>
        <v>0</v>
      </c>
      <c r="BC56" s="126">
        <f>'VON - Vedlejší a ostatní ...'!F36</f>
        <v>0</v>
      </c>
      <c r="BD56" s="128">
        <f>'VON - Vedlejší a ostatní ...'!F37</f>
        <v>0</v>
      </c>
      <c r="BE56" s="7"/>
      <c r="BT56" s="124" t="s">
        <v>80</v>
      </c>
      <c r="BV56" s="124" t="s">
        <v>74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0YvMXQjNTnbYC4OLCfs69WOez7qpk4nrdvixp2lxSVyVL843l3rEaHOMwgE9y5Ltz9sRvm2xk0NVDXYMQiLY4A==" hashValue="u9Ju5gPZ/GcccGpaXWf7mRuOqFksdlwtHqjYa+wu50poKRSVvhsLxTzOXIVA6demo+jZSixcjTLGLLEET2w4p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1 - Polní cesta VC4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  <c r="AZ2" s="129" t="s">
        <v>87</v>
      </c>
      <c r="BA2" s="129" t="s">
        <v>19</v>
      </c>
      <c r="BB2" s="129" t="s">
        <v>19</v>
      </c>
      <c r="BC2" s="129" t="s">
        <v>88</v>
      </c>
      <c r="BD2" s="12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  <c r="AZ3" s="129" t="s">
        <v>89</v>
      </c>
      <c r="BA3" s="129" t="s">
        <v>19</v>
      </c>
      <c r="BB3" s="129" t="s">
        <v>19</v>
      </c>
      <c r="BC3" s="129" t="s">
        <v>90</v>
      </c>
      <c r="BD3" s="129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VC4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92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93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82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21</v>
      </c>
      <c r="E12" s="39"/>
      <c r="F12" s="138" t="s">
        <v>94</v>
      </c>
      <c r="G12" s="39"/>
      <c r="H12" s="39"/>
      <c r="I12" s="134" t="s">
        <v>23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19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27</v>
      </c>
      <c r="F15" s="39"/>
      <c r="G15" s="39"/>
      <c r="H15" s="39"/>
      <c r="I15" s="134" t="s">
        <v>28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26</v>
      </c>
      <c r="J20" s="138" t="s">
        <v>19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32</v>
      </c>
      <c r="F21" s="39"/>
      <c r="G21" s="39"/>
      <c r="H21" s="39"/>
      <c r="I21" s="134" t="s">
        <v>28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26</v>
      </c>
      <c r="J23" s="138" t="s">
        <v>19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28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38</v>
      </c>
      <c r="E30" s="39"/>
      <c r="F30" s="39"/>
      <c r="G30" s="39"/>
      <c r="H30" s="39"/>
      <c r="I30" s="39"/>
      <c r="J30" s="146">
        <f>ROUND(J86,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40</v>
      </c>
      <c r="G32" s="39"/>
      <c r="H32" s="39"/>
      <c r="I32" s="147" t="s">
        <v>39</v>
      </c>
      <c r="J32" s="147" t="s">
        <v>41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42</v>
      </c>
      <c r="E33" s="134" t="s">
        <v>43</v>
      </c>
      <c r="F33" s="149">
        <f>ROUND((SUM(BE86:BE363)),  2)</f>
        <v>0</v>
      </c>
      <c r="G33" s="39"/>
      <c r="H33" s="39"/>
      <c r="I33" s="150">
        <v>0.20999999999999999</v>
      </c>
      <c r="J33" s="149">
        <f>ROUND(((SUM(BE86:BE363))*I33),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44</v>
      </c>
      <c r="F34" s="149">
        <f>ROUND((SUM(BF86:BF363)),  2)</f>
        <v>0</v>
      </c>
      <c r="G34" s="39"/>
      <c r="H34" s="39"/>
      <c r="I34" s="150">
        <v>0.14999999999999999</v>
      </c>
      <c r="J34" s="149">
        <f>ROUND(((SUM(BF86:BF363))*I34),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45</v>
      </c>
      <c r="F35" s="149">
        <f>ROUND((SUM(BG86:BG363)),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46</v>
      </c>
      <c r="F36" s="149">
        <f>ROUND((SUM(BH86:BH363)),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9">
        <f>ROUND((SUM(BI86:BI363)),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VC4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Polní cesta VC4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Kouty</v>
      </c>
      <c r="G52" s="41"/>
      <c r="H52" s="41"/>
      <c r="I52" s="33" t="s">
        <v>23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31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J229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J264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6"/>
      <c r="J64" s="177">
        <f>J307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104</v>
      </c>
      <c r="E65" s="176"/>
      <c r="F65" s="176"/>
      <c r="G65" s="176"/>
      <c r="H65" s="176"/>
      <c r="I65" s="176"/>
      <c r="J65" s="177">
        <f>J341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105</v>
      </c>
      <c r="E66" s="176"/>
      <c r="F66" s="176"/>
      <c r="G66" s="176"/>
      <c r="H66" s="176"/>
      <c r="I66" s="176"/>
      <c r="J66" s="177">
        <f>J357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2" t="str">
        <f>E7</f>
        <v>Polní cesta VC4 v k.ú. Kouty u Poděbrad</v>
      </c>
      <c r="F76" s="33"/>
      <c r="G76" s="33"/>
      <c r="H76" s="33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92</v>
      </c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101 - Polní cesta VC4</v>
      </c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k.ú. Kouty</v>
      </c>
      <c r="G80" s="41"/>
      <c r="H80" s="41"/>
      <c r="I80" s="33" t="s">
        <v>23</v>
      </c>
      <c r="J80" s="73" t="str">
        <f>IF(J12="","",J12)</f>
        <v>11. 7. 2021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ČR-SPÚ,Krajský pozemkový úřad pro Středočeský kraj</v>
      </c>
      <c r="G82" s="41"/>
      <c r="H82" s="41"/>
      <c r="I82" s="33" t="s">
        <v>31</v>
      </c>
      <c r="J82" s="37" t="str">
        <f>E21</f>
        <v>VDI PROJEKT s.r.o.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Jan Duben</v>
      </c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9"/>
      <c r="B85" s="180"/>
      <c r="C85" s="181" t="s">
        <v>107</v>
      </c>
      <c r="D85" s="182" t="s">
        <v>57</v>
      </c>
      <c r="E85" s="182" t="s">
        <v>53</v>
      </c>
      <c r="F85" s="182" t="s">
        <v>54</v>
      </c>
      <c r="G85" s="182" t="s">
        <v>108</v>
      </c>
      <c r="H85" s="182" t="s">
        <v>109</v>
      </c>
      <c r="I85" s="182" t="s">
        <v>110</v>
      </c>
      <c r="J85" s="182" t="s">
        <v>97</v>
      </c>
      <c r="K85" s="183" t="s">
        <v>111</v>
      </c>
      <c r="L85" s="184"/>
      <c r="M85" s="93" t="s">
        <v>19</v>
      </c>
      <c r="N85" s="94" t="s">
        <v>42</v>
      </c>
      <c r="O85" s="94" t="s">
        <v>112</v>
      </c>
      <c r="P85" s="94" t="s">
        <v>113</v>
      </c>
      <c r="Q85" s="94" t="s">
        <v>114</v>
      </c>
      <c r="R85" s="94" t="s">
        <v>115</v>
      </c>
      <c r="S85" s="94" t="s">
        <v>116</v>
      </c>
      <c r="T85" s="95" t="s">
        <v>117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9"/>
      <c r="B86" s="40"/>
      <c r="C86" s="100" t="s">
        <v>118</v>
      </c>
      <c r="D86" s="41"/>
      <c r="E86" s="41"/>
      <c r="F86" s="41"/>
      <c r="G86" s="41"/>
      <c r="H86" s="41"/>
      <c r="I86" s="41"/>
      <c r="J86" s="185">
        <f>BK86</f>
        <v>0</v>
      </c>
      <c r="K86" s="41"/>
      <c r="L86" s="45"/>
      <c r="M86" s="96"/>
      <c r="N86" s="186"/>
      <c r="O86" s="97"/>
      <c r="P86" s="187">
        <f>P87</f>
        <v>0</v>
      </c>
      <c r="Q86" s="97"/>
      <c r="R86" s="187">
        <f>R87</f>
        <v>554.58078692000004</v>
      </c>
      <c r="S86" s="97"/>
      <c r="T86" s="188">
        <f>T87</f>
        <v>7.1100000000000003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98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71</v>
      </c>
      <c r="E87" s="193" t="s">
        <v>119</v>
      </c>
      <c r="F87" s="193" t="s">
        <v>120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P88+P229+P264+P307+P341+P357</f>
        <v>0</v>
      </c>
      <c r="Q87" s="198"/>
      <c r="R87" s="199">
        <f>R88+R229+R264+R307+R341+R357</f>
        <v>554.58078692000004</v>
      </c>
      <c r="S87" s="198"/>
      <c r="T87" s="200">
        <f>T88+T229+T264+T307+T341+T357</f>
        <v>7.1100000000000003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80</v>
      </c>
      <c r="AT87" s="202" t="s">
        <v>71</v>
      </c>
      <c r="AU87" s="202" t="s">
        <v>72</v>
      </c>
      <c r="AY87" s="201" t="s">
        <v>121</v>
      </c>
      <c r="BK87" s="203">
        <f>BK88+BK229+BK264+BK307+BK341+BK357</f>
        <v>0</v>
      </c>
    </row>
    <row r="88" s="12" customFormat="1" ht="22.8" customHeight="1">
      <c r="A88" s="12"/>
      <c r="B88" s="190"/>
      <c r="C88" s="191"/>
      <c r="D88" s="192" t="s">
        <v>71</v>
      </c>
      <c r="E88" s="204" t="s">
        <v>80</v>
      </c>
      <c r="F88" s="204" t="s">
        <v>122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SUM(P89:P228)</f>
        <v>0</v>
      </c>
      <c r="Q88" s="198"/>
      <c r="R88" s="199">
        <f>SUM(R89:R228)</f>
        <v>0.53896299999999997</v>
      </c>
      <c r="S88" s="198"/>
      <c r="T88" s="200">
        <f>SUM(T89:T228)</f>
        <v>7.1100000000000003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71</v>
      </c>
      <c r="AU88" s="202" t="s">
        <v>80</v>
      </c>
      <c r="AY88" s="201" t="s">
        <v>121</v>
      </c>
      <c r="BK88" s="203">
        <f>SUM(BK89:BK228)</f>
        <v>0</v>
      </c>
    </row>
    <row r="89" s="2" customFormat="1" ht="16.5" customHeight="1">
      <c r="A89" s="39"/>
      <c r="B89" s="40"/>
      <c r="C89" s="206" t="s">
        <v>80</v>
      </c>
      <c r="D89" s="206" t="s">
        <v>123</v>
      </c>
      <c r="E89" s="207" t="s">
        <v>124</v>
      </c>
      <c r="F89" s="208" t="s">
        <v>125</v>
      </c>
      <c r="G89" s="209" t="s">
        <v>126</v>
      </c>
      <c r="H89" s="210">
        <v>2577.4000000000001</v>
      </c>
      <c r="I89" s="211"/>
      <c r="J89" s="212">
        <f>ROUND(I89*H89,2)</f>
        <v>0</v>
      </c>
      <c r="K89" s="208" t="s">
        <v>127</v>
      </c>
      <c r="L89" s="45"/>
      <c r="M89" s="213" t="s">
        <v>19</v>
      </c>
      <c r="N89" s="214" t="s">
        <v>43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128</v>
      </c>
      <c r="AT89" s="217" t="s">
        <v>123</v>
      </c>
      <c r="AU89" s="217" t="s">
        <v>83</v>
      </c>
      <c r="AY89" s="18" t="s">
        <v>121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80</v>
      </c>
      <c r="BK89" s="218">
        <f>ROUND(I89*H89,2)</f>
        <v>0</v>
      </c>
      <c r="BL89" s="18" t="s">
        <v>128</v>
      </c>
      <c r="BM89" s="217" t="s">
        <v>129</v>
      </c>
    </row>
    <row r="90" s="2" customFormat="1">
      <c r="A90" s="39"/>
      <c r="B90" s="40"/>
      <c r="C90" s="41"/>
      <c r="D90" s="219" t="s">
        <v>130</v>
      </c>
      <c r="E90" s="41"/>
      <c r="F90" s="220" t="s">
        <v>131</v>
      </c>
      <c r="G90" s="41"/>
      <c r="H90" s="41"/>
      <c r="I90" s="221"/>
      <c r="J90" s="41"/>
      <c r="K90" s="41"/>
      <c r="L90" s="45"/>
      <c r="M90" s="222"/>
      <c r="N90" s="22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130</v>
      </c>
      <c r="AU90" s="18" t="s">
        <v>83</v>
      </c>
    </row>
    <row r="91" s="2" customFormat="1">
      <c r="A91" s="39"/>
      <c r="B91" s="40"/>
      <c r="C91" s="41"/>
      <c r="D91" s="224" t="s">
        <v>132</v>
      </c>
      <c r="E91" s="41"/>
      <c r="F91" s="225" t="s">
        <v>133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132</v>
      </c>
      <c r="AU91" s="18" t="s">
        <v>83</v>
      </c>
    </row>
    <row r="92" s="13" customFormat="1">
      <c r="A92" s="13"/>
      <c r="B92" s="226"/>
      <c r="C92" s="227"/>
      <c r="D92" s="219" t="s">
        <v>134</v>
      </c>
      <c r="E92" s="228" t="s">
        <v>19</v>
      </c>
      <c r="F92" s="229" t="s">
        <v>135</v>
      </c>
      <c r="G92" s="227"/>
      <c r="H92" s="230">
        <v>2577.4000000000001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134</v>
      </c>
      <c r="AU92" s="236" t="s">
        <v>83</v>
      </c>
      <c r="AV92" s="13" t="s">
        <v>83</v>
      </c>
      <c r="AW92" s="13" t="s">
        <v>33</v>
      </c>
      <c r="AX92" s="13" t="s">
        <v>72</v>
      </c>
      <c r="AY92" s="236" t="s">
        <v>121</v>
      </c>
    </row>
    <row r="93" s="14" customFormat="1">
      <c r="A93" s="14"/>
      <c r="B93" s="237"/>
      <c r="C93" s="238"/>
      <c r="D93" s="219" t="s">
        <v>134</v>
      </c>
      <c r="E93" s="239" t="s">
        <v>19</v>
      </c>
      <c r="F93" s="240" t="s">
        <v>136</v>
      </c>
      <c r="G93" s="238"/>
      <c r="H93" s="241">
        <v>2577.4000000000001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134</v>
      </c>
      <c r="AU93" s="247" t="s">
        <v>83</v>
      </c>
      <c r="AV93" s="14" t="s">
        <v>128</v>
      </c>
      <c r="AW93" s="14" t="s">
        <v>33</v>
      </c>
      <c r="AX93" s="14" t="s">
        <v>80</v>
      </c>
      <c r="AY93" s="247" t="s">
        <v>121</v>
      </c>
    </row>
    <row r="94" s="2" customFormat="1" ht="16.5" customHeight="1">
      <c r="A94" s="39"/>
      <c r="B94" s="40"/>
      <c r="C94" s="206" t="s">
        <v>83</v>
      </c>
      <c r="D94" s="206" t="s">
        <v>123</v>
      </c>
      <c r="E94" s="207" t="s">
        <v>137</v>
      </c>
      <c r="F94" s="208" t="s">
        <v>138</v>
      </c>
      <c r="G94" s="209" t="s">
        <v>126</v>
      </c>
      <c r="H94" s="210">
        <v>22.5</v>
      </c>
      <c r="I94" s="211"/>
      <c r="J94" s="212">
        <f>ROUND(I94*H94,2)</f>
        <v>0</v>
      </c>
      <c r="K94" s="208" t="s">
        <v>127</v>
      </c>
      <c r="L94" s="45"/>
      <c r="M94" s="213" t="s">
        <v>19</v>
      </c>
      <c r="N94" s="214" t="s">
        <v>43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0.316</v>
      </c>
      <c r="T94" s="216">
        <f>S94*H94</f>
        <v>7.1100000000000003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128</v>
      </c>
      <c r="AT94" s="217" t="s">
        <v>123</v>
      </c>
      <c r="AU94" s="217" t="s">
        <v>83</v>
      </c>
      <c r="AY94" s="18" t="s">
        <v>121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80</v>
      </c>
      <c r="BK94" s="218">
        <f>ROUND(I94*H94,2)</f>
        <v>0</v>
      </c>
      <c r="BL94" s="18" t="s">
        <v>128</v>
      </c>
      <c r="BM94" s="217" t="s">
        <v>139</v>
      </c>
    </row>
    <row r="95" s="2" customFormat="1">
      <c r="A95" s="39"/>
      <c r="B95" s="40"/>
      <c r="C95" s="41"/>
      <c r="D95" s="219" t="s">
        <v>130</v>
      </c>
      <c r="E95" s="41"/>
      <c r="F95" s="220" t="s">
        <v>140</v>
      </c>
      <c r="G95" s="41"/>
      <c r="H95" s="41"/>
      <c r="I95" s="221"/>
      <c r="J95" s="41"/>
      <c r="K95" s="41"/>
      <c r="L95" s="45"/>
      <c r="M95" s="222"/>
      <c r="N95" s="22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130</v>
      </c>
      <c r="AU95" s="18" t="s">
        <v>83</v>
      </c>
    </row>
    <row r="96" s="2" customFormat="1">
      <c r="A96" s="39"/>
      <c r="B96" s="40"/>
      <c r="C96" s="41"/>
      <c r="D96" s="224" t="s">
        <v>132</v>
      </c>
      <c r="E96" s="41"/>
      <c r="F96" s="225" t="s">
        <v>141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132</v>
      </c>
      <c r="AU96" s="18" t="s">
        <v>83</v>
      </c>
    </row>
    <row r="97" s="13" customFormat="1">
      <c r="A97" s="13"/>
      <c r="B97" s="226"/>
      <c r="C97" s="227"/>
      <c r="D97" s="219" t="s">
        <v>134</v>
      </c>
      <c r="E97" s="228" t="s">
        <v>19</v>
      </c>
      <c r="F97" s="229" t="s">
        <v>142</v>
      </c>
      <c r="G97" s="227"/>
      <c r="H97" s="230">
        <v>22.5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134</v>
      </c>
      <c r="AU97" s="236" t="s">
        <v>83</v>
      </c>
      <c r="AV97" s="13" t="s">
        <v>83</v>
      </c>
      <c r="AW97" s="13" t="s">
        <v>33</v>
      </c>
      <c r="AX97" s="13" t="s">
        <v>72</v>
      </c>
      <c r="AY97" s="236" t="s">
        <v>121</v>
      </c>
    </row>
    <row r="98" s="14" customFormat="1">
      <c r="A98" s="14"/>
      <c r="B98" s="237"/>
      <c r="C98" s="238"/>
      <c r="D98" s="219" t="s">
        <v>134</v>
      </c>
      <c r="E98" s="239" t="s">
        <v>19</v>
      </c>
      <c r="F98" s="240" t="s">
        <v>136</v>
      </c>
      <c r="G98" s="238"/>
      <c r="H98" s="241">
        <v>22.5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134</v>
      </c>
      <c r="AU98" s="247" t="s">
        <v>83</v>
      </c>
      <c r="AV98" s="14" t="s">
        <v>128</v>
      </c>
      <c r="AW98" s="14" t="s">
        <v>33</v>
      </c>
      <c r="AX98" s="14" t="s">
        <v>80</v>
      </c>
      <c r="AY98" s="247" t="s">
        <v>121</v>
      </c>
    </row>
    <row r="99" s="2" customFormat="1" ht="16.5" customHeight="1">
      <c r="A99" s="39"/>
      <c r="B99" s="40"/>
      <c r="C99" s="206" t="s">
        <v>143</v>
      </c>
      <c r="D99" s="206" t="s">
        <v>123</v>
      </c>
      <c r="E99" s="207" t="s">
        <v>144</v>
      </c>
      <c r="F99" s="208" t="s">
        <v>145</v>
      </c>
      <c r="G99" s="209" t="s">
        <v>126</v>
      </c>
      <c r="H99" s="210">
        <v>2582</v>
      </c>
      <c r="I99" s="211"/>
      <c r="J99" s="212">
        <f>ROUND(I99*H99,2)</f>
        <v>0</v>
      </c>
      <c r="K99" s="208" t="s">
        <v>127</v>
      </c>
      <c r="L99" s="45"/>
      <c r="M99" s="213" t="s">
        <v>19</v>
      </c>
      <c r="N99" s="214" t="s">
        <v>43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128</v>
      </c>
      <c r="AT99" s="217" t="s">
        <v>123</v>
      </c>
      <c r="AU99" s="217" t="s">
        <v>83</v>
      </c>
      <c r="AY99" s="18" t="s">
        <v>121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80</v>
      </c>
      <c r="BK99" s="218">
        <f>ROUND(I99*H99,2)</f>
        <v>0</v>
      </c>
      <c r="BL99" s="18" t="s">
        <v>128</v>
      </c>
      <c r="BM99" s="217" t="s">
        <v>146</v>
      </c>
    </row>
    <row r="100" s="2" customFormat="1">
      <c r="A100" s="39"/>
      <c r="B100" s="40"/>
      <c r="C100" s="41"/>
      <c r="D100" s="219" t="s">
        <v>130</v>
      </c>
      <c r="E100" s="41"/>
      <c r="F100" s="220" t="s">
        <v>147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130</v>
      </c>
      <c r="AU100" s="18" t="s">
        <v>83</v>
      </c>
    </row>
    <row r="101" s="2" customFormat="1">
      <c r="A101" s="39"/>
      <c r="B101" s="40"/>
      <c r="C101" s="41"/>
      <c r="D101" s="224" t="s">
        <v>132</v>
      </c>
      <c r="E101" s="41"/>
      <c r="F101" s="225" t="s">
        <v>148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132</v>
      </c>
      <c r="AU101" s="18" t="s">
        <v>83</v>
      </c>
    </row>
    <row r="102" s="13" customFormat="1">
      <c r="A102" s="13"/>
      <c r="B102" s="226"/>
      <c r="C102" s="227"/>
      <c r="D102" s="219" t="s">
        <v>134</v>
      </c>
      <c r="E102" s="228" t="s">
        <v>19</v>
      </c>
      <c r="F102" s="229" t="s">
        <v>149</v>
      </c>
      <c r="G102" s="227"/>
      <c r="H102" s="230">
        <v>2582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134</v>
      </c>
      <c r="AU102" s="236" t="s">
        <v>83</v>
      </c>
      <c r="AV102" s="13" t="s">
        <v>83</v>
      </c>
      <c r="AW102" s="13" t="s">
        <v>33</v>
      </c>
      <c r="AX102" s="13" t="s">
        <v>72</v>
      </c>
      <c r="AY102" s="236" t="s">
        <v>121</v>
      </c>
    </row>
    <row r="103" s="14" customFormat="1">
      <c r="A103" s="14"/>
      <c r="B103" s="237"/>
      <c r="C103" s="238"/>
      <c r="D103" s="219" t="s">
        <v>134</v>
      </c>
      <c r="E103" s="239" t="s">
        <v>19</v>
      </c>
      <c r="F103" s="240" t="s">
        <v>136</v>
      </c>
      <c r="G103" s="238"/>
      <c r="H103" s="241">
        <v>2582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134</v>
      </c>
      <c r="AU103" s="247" t="s">
        <v>83</v>
      </c>
      <c r="AV103" s="14" t="s">
        <v>128</v>
      </c>
      <c r="AW103" s="14" t="s">
        <v>33</v>
      </c>
      <c r="AX103" s="14" t="s">
        <v>80</v>
      </c>
      <c r="AY103" s="247" t="s">
        <v>121</v>
      </c>
    </row>
    <row r="104" s="2" customFormat="1" ht="21.75" customHeight="1">
      <c r="A104" s="39"/>
      <c r="B104" s="40"/>
      <c r="C104" s="206" t="s">
        <v>128</v>
      </c>
      <c r="D104" s="206" t="s">
        <v>123</v>
      </c>
      <c r="E104" s="207" t="s">
        <v>150</v>
      </c>
      <c r="F104" s="208" t="s">
        <v>151</v>
      </c>
      <c r="G104" s="209" t="s">
        <v>152</v>
      </c>
      <c r="H104" s="210">
        <v>628.18499999999995</v>
      </c>
      <c r="I104" s="211"/>
      <c r="J104" s="212">
        <f>ROUND(I104*H104,2)</f>
        <v>0</v>
      </c>
      <c r="K104" s="208" t="s">
        <v>127</v>
      </c>
      <c r="L104" s="45"/>
      <c r="M104" s="213" t="s">
        <v>19</v>
      </c>
      <c r="N104" s="214" t="s">
        <v>43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128</v>
      </c>
      <c r="AT104" s="217" t="s">
        <v>123</v>
      </c>
      <c r="AU104" s="217" t="s">
        <v>83</v>
      </c>
      <c r="AY104" s="18" t="s">
        <v>121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80</v>
      </c>
      <c r="BK104" s="218">
        <f>ROUND(I104*H104,2)</f>
        <v>0</v>
      </c>
      <c r="BL104" s="18" t="s">
        <v>128</v>
      </c>
      <c r="BM104" s="217" t="s">
        <v>153</v>
      </c>
    </row>
    <row r="105" s="2" customFormat="1">
      <c r="A105" s="39"/>
      <c r="B105" s="40"/>
      <c r="C105" s="41"/>
      <c r="D105" s="219" t="s">
        <v>130</v>
      </c>
      <c r="E105" s="41"/>
      <c r="F105" s="220" t="s">
        <v>154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130</v>
      </c>
      <c r="AU105" s="18" t="s">
        <v>83</v>
      </c>
    </row>
    <row r="106" s="2" customFormat="1">
      <c r="A106" s="39"/>
      <c r="B106" s="40"/>
      <c r="C106" s="41"/>
      <c r="D106" s="224" t="s">
        <v>132</v>
      </c>
      <c r="E106" s="41"/>
      <c r="F106" s="225" t="s">
        <v>155</v>
      </c>
      <c r="G106" s="41"/>
      <c r="H106" s="41"/>
      <c r="I106" s="221"/>
      <c r="J106" s="41"/>
      <c r="K106" s="41"/>
      <c r="L106" s="45"/>
      <c r="M106" s="222"/>
      <c r="N106" s="22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132</v>
      </c>
      <c r="AU106" s="18" t="s">
        <v>83</v>
      </c>
    </row>
    <row r="107" s="15" customFormat="1">
      <c r="A107" s="15"/>
      <c r="B107" s="248"/>
      <c r="C107" s="249"/>
      <c r="D107" s="219" t="s">
        <v>134</v>
      </c>
      <c r="E107" s="250" t="s">
        <v>19</v>
      </c>
      <c r="F107" s="251" t="s">
        <v>156</v>
      </c>
      <c r="G107" s="249"/>
      <c r="H107" s="250" t="s">
        <v>19</v>
      </c>
      <c r="I107" s="252"/>
      <c r="J107" s="249"/>
      <c r="K107" s="249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134</v>
      </c>
      <c r="AU107" s="257" t="s">
        <v>83</v>
      </c>
      <c r="AV107" s="15" t="s">
        <v>80</v>
      </c>
      <c r="AW107" s="15" t="s">
        <v>33</v>
      </c>
      <c r="AX107" s="15" t="s">
        <v>72</v>
      </c>
      <c r="AY107" s="257" t="s">
        <v>121</v>
      </c>
    </row>
    <row r="108" s="13" customFormat="1">
      <c r="A108" s="13"/>
      <c r="B108" s="226"/>
      <c r="C108" s="227"/>
      <c r="D108" s="219" t="s">
        <v>134</v>
      </c>
      <c r="E108" s="228" t="s">
        <v>19</v>
      </c>
      <c r="F108" s="229" t="s">
        <v>157</v>
      </c>
      <c r="G108" s="227"/>
      <c r="H108" s="230">
        <v>23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134</v>
      </c>
      <c r="AU108" s="236" t="s">
        <v>83</v>
      </c>
      <c r="AV108" s="13" t="s">
        <v>83</v>
      </c>
      <c r="AW108" s="13" t="s">
        <v>33</v>
      </c>
      <c r="AX108" s="13" t="s">
        <v>72</v>
      </c>
      <c r="AY108" s="236" t="s">
        <v>121</v>
      </c>
    </row>
    <row r="109" s="13" customFormat="1">
      <c r="A109" s="13"/>
      <c r="B109" s="226"/>
      <c r="C109" s="227"/>
      <c r="D109" s="219" t="s">
        <v>134</v>
      </c>
      <c r="E109" s="228" t="s">
        <v>19</v>
      </c>
      <c r="F109" s="229" t="s">
        <v>158</v>
      </c>
      <c r="G109" s="227"/>
      <c r="H109" s="230">
        <v>54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134</v>
      </c>
      <c r="AU109" s="236" t="s">
        <v>83</v>
      </c>
      <c r="AV109" s="13" t="s">
        <v>83</v>
      </c>
      <c r="AW109" s="13" t="s">
        <v>33</v>
      </c>
      <c r="AX109" s="13" t="s">
        <v>72</v>
      </c>
      <c r="AY109" s="236" t="s">
        <v>121</v>
      </c>
    </row>
    <row r="110" s="13" customFormat="1">
      <c r="A110" s="13"/>
      <c r="B110" s="226"/>
      <c r="C110" s="227"/>
      <c r="D110" s="219" t="s">
        <v>134</v>
      </c>
      <c r="E110" s="228" t="s">
        <v>19</v>
      </c>
      <c r="F110" s="229" t="s">
        <v>159</v>
      </c>
      <c r="G110" s="227"/>
      <c r="H110" s="230">
        <v>51.5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134</v>
      </c>
      <c r="AU110" s="236" t="s">
        <v>83</v>
      </c>
      <c r="AV110" s="13" t="s">
        <v>83</v>
      </c>
      <c r="AW110" s="13" t="s">
        <v>33</v>
      </c>
      <c r="AX110" s="13" t="s">
        <v>72</v>
      </c>
      <c r="AY110" s="236" t="s">
        <v>121</v>
      </c>
    </row>
    <row r="111" s="13" customFormat="1">
      <c r="A111" s="13"/>
      <c r="B111" s="226"/>
      <c r="C111" s="227"/>
      <c r="D111" s="219" t="s">
        <v>134</v>
      </c>
      <c r="E111" s="228" t="s">
        <v>19</v>
      </c>
      <c r="F111" s="229" t="s">
        <v>160</v>
      </c>
      <c r="G111" s="227"/>
      <c r="H111" s="230">
        <v>41.5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134</v>
      </c>
      <c r="AU111" s="236" t="s">
        <v>83</v>
      </c>
      <c r="AV111" s="13" t="s">
        <v>83</v>
      </c>
      <c r="AW111" s="13" t="s">
        <v>33</v>
      </c>
      <c r="AX111" s="13" t="s">
        <v>72</v>
      </c>
      <c r="AY111" s="236" t="s">
        <v>121</v>
      </c>
    </row>
    <row r="112" s="13" customFormat="1">
      <c r="A112" s="13"/>
      <c r="B112" s="226"/>
      <c r="C112" s="227"/>
      <c r="D112" s="219" t="s">
        <v>134</v>
      </c>
      <c r="E112" s="228" t="s">
        <v>19</v>
      </c>
      <c r="F112" s="229" t="s">
        <v>161</v>
      </c>
      <c r="G112" s="227"/>
      <c r="H112" s="230">
        <v>46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134</v>
      </c>
      <c r="AU112" s="236" t="s">
        <v>83</v>
      </c>
      <c r="AV112" s="13" t="s">
        <v>83</v>
      </c>
      <c r="AW112" s="13" t="s">
        <v>33</v>
      </c>
      <c r="AX112" s="13" t="s">
        <v>72</v>
      </c>
      <c r="AY112" s="236" t="s">
        <v>121</v>
      </c>
    </row>
    <row r="113" s="13" customFormat="1">
      <c r="A113" s="13"/>
      <c r="B113" s="226"/>
      <c r="C113" s="227"/>
      <c r="D113" s="219" t="s">
        <v>134</v>
      </c>
      <c r="E113" s="228" t="s">
        <v>19</v>
      </c>
      <c r="F113" s="229" t="s">
        <v>162</v>
      </c>
      <c r="G113" s="227"/>
      <c r="H113" s="230">
        <v>54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134</v>
      </c>
      <c r="AU113" s="236" t="s">
        <v>83</v>
      </c>
      <c r="AV113" s="13" t="s">
        <v>83</v>
      </c>
      <c r="AW113" s="13" t="s">
        <v>33</v>
      </c>
      <c r="AX113" s="13" t="s">
        <v>72</v>
      </c>
      <c r="AY113" s="236" t="s">
        <v>121</v>
      </c>
    </row>
    <row r="114" s="13" customFormat="1">
      <c r="A114" s="13"/>
      <c r="B114" s="226"/>
      <c r="C114" s="227"/>
      <c r="D114" s="219" t="s">
        <v>134</v>
      </c>
      <c r="E114" s="228" t="s">
        <v>19</v>
      </c>
      <c r="F114" s="229" t="s">
        <v>163</v>
      </c>
      <c r="G114" s="227"/>
      <c r="H114" s="230">
        <v>60.5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134</v>
      </c>
      <c r="AU114" s="236" t="s">
        <v>83</v>
      </c>
      <c r="AV114" s="13" t="s">
        <v>83</v>
      </c>
      <c r="AW114" s="13" t="s">
        <v>33</v>
      </c>
      <c r="AX114" s="13" t="s">
        <v>72</v>
      </c>
      <c r="AY114" s="236" t="s">
        <v>121</v>
      </c>
    </row>
    <row r="115" s="13" customFormat="1">
      <c r="A115" s="13"/>
      <c r="B115" s="226"/>
      <c r="C115" s="227"/>
      <c r="D115" s="219" t="s">
        <v>134</v>
      </c>
      <c r="E115" s="228" t="s">
        <v>19</v>
      </c>
      <c r="F115" s="229" t="s">
        <v>164</v>
      </c>
      <c r="G115" s="227"/>
      <c r="H115" s="230">
        <v>55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134</v>
      </c>
      <c r="AU115" s="236" t="s">
        <v>83</v>
      </c>
      <c r="AV115" s="13" t="s">
        <v>83</v>
      </c>
      <c r="AW115" s="13" t="s">
        <v>33</v>
      </c>
      <c r="AX115" s="13" t="s">
        <v>72</v>
      </c>
      <c r="AY115" s="236" t="s">
        <v>121</v>
      </c>
    </row>
    <row r="116" s="13" customFormat="1">
      <c r="A116" s="13"/>
      <c r="B116" s="226"/>
      <c r="C116" s="227"/>
      <c r="D116" s="219" t="s">
        <v>134</v>
      </c>
      <c r="E116" s="228" t="s">
        <v>19</v>
      </c>
      <c r="F116" s="229" t="s">
        <v>165</v>
      </c>
      <c r="G116" s="227"/>
      <c r="H116" s="230">
        <v>38.5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134</v>
      </c>
      <c r="AU116" s="236" t="s">
        <v>83</v>
      </c>
      <c r="AV116" s="13" t="s">
        <v>83</v>
      </c>
      <c r="AW116" s="13" t="s">
        <v>33</v>
      </c>
      <c r="AX116" s="13" t="s">
        <v>72</v>
      </c>
      <c r="AY116" s="236" t="s">
        <v>121</v>
      </c>
    </row>
    <row r="117" s="13" customFormat="1">
      <c r="A117" s="13"/>
      <c r="B117" s="226"/>
      <c r="C117" s="227"/>
      <c r="D117" s="219" t="s">
        <v>134</v>
      </c>
      <c r="E117" s="228" t="s">
        <v>19</v>
      </c>
      <c r="F117" s="229" t="s">
        <v>166</v>
      </c>
      <c r="G117" s="227"/>
      <c r="H117" s="230">
        <v>34.5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134</v>
      </c>
      <c r="AU117" s="236" t="s">
        <v>83</v>
      </c>
      <c r="AV117" s="13" t="s">
        <v>83</v>
      </c>
      <c r="AW117" s="13" t="s">
        <v>33</v>
      </c>
      <c r="AX117" s="13" t="s">
        <v>72</v>
      </c>
      <c r="AY117" s="236" t="s">
        <v>121</v>
      </c>
    </row>
    <row r="118" s="13" customFormat="1">
      <c r="A118" s="13"/>
      <c r="B118" s="226"/>
      <c r="C118" s="227"/>
      <c r="D118" s="219" t="s">
        <v>134</v>
      </c>
      <c r="E118" s="228" t="s">
        <v>19</v>
      </c>
      <c r="F118" s="229" t="s">
        <v>167</v>
      </c>
      <c r="G118" s="227"/>
      <c r="H118" s="230">
        <v>45.5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134</v>
      </c>
      <c r="AU118" s="236" t="s">
        <v>83</v>
      </c>
      <c r="AV118" s="13" t="s">
        <v>83</v>
      </c>
      <c r="AW118" s="13" t="s">
        <v>33</v>
      </c>
      <c r="AX118" s="13" t="s">
        <v>72</v>
      </c>
      <c r="AY118" s="236" t="s">
        <v>121</v>
      </c>
    </row>
    <row r="119" s="13" customFormat="1">
      <c r="A119" s="13"/>
      <c r="B119" s="226"/>
      <c r="C119" s="227"/>
      <c r="D119" s="219" t="s">
        <v>134</v>
      </c>
      <c r="E119" s="228" t="s">
        <v>19</v>
      </c>
      <c r="F119" s="229" t="s">
        <v>168</v>
      </c>
      <c r="G119" s="227"/>
      <c r="H119" s="230">
        <v>53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134</v>
      </c>
      <c r="AU119" s="236" t="s">
        <v>83</v>
      </c>
      <c r="AV119" s="13" t="s">
        <v>83</v>
      </c>
      <c r="AW119" s="13" t="s">
        <v>33</v>
      </c>
      <c r="AX119" s="13" t="s">
        <v>72</v>
      </c>
      <c r="AY119" s="236" t="s">
        <v>121</v>
      </c>
    </row>
    <row r="120" s="13" customFormat="1">
      <c r="A120" s="13"/>
      <c r="B120" s="226"/>
      <c r="C120" s="227"/>
      <c r="D120" s="219" t="s">
        <v>134</v>
      </c>
      <c r="E120" s="228" t="s">
        <v>19</v>
      </c>
      <c r="F120" s="229" t="s">
        <v>169</v>
      </c>
      <c r="G120" s="227"/>
      <c r="H120" s="230">
        <v>52.5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134</v>
      </c>
      <c r="AU120" s="236" t="s">
        <v>83</v>
      </c>
      <c r="AV120" s="13" t="s">
        <v>83</v>
      </c>
      <c r="AW120" s="13" t="s">
        <v>33</v>
      </c>
      <c r="AX120" s="13" t="s">
        <v>72</v>
      </c>
      <c r="AY120" s="236" t="s">
        <v>121</v>
      </c>
    </row>
    <row r="121" s="13" customFormat="1">
      <c r="A121" s="13"/>
      <c r="B121" s="226"/>
      <c r="C121" s="227"/>
      <c r="D121" s="219" t="s">
        <v>134</v>
      </c>
      <c r="E121" s="228" t="s">
        <v>19</v>
      </c>
      <c r="F121" s="229" t="s">
        <v>170</v>
      </c>
      <c r="G121" s="227"/>
      <c r="H121" s="230">
        <v>48.5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134</v>
      </c>
      <c r="AU121" s="236" t="s">
        <v>83</v>
      </c>
      <c r="AV121" s="13" t="s">
        <v>83</v>
      </c>
      <c r="AW121" s="13" t="s">
        <v>33</v>
      </c>
      <c r="AX121" s="13" t="s">
        <v>72</v>
      </c>
      <c r="AY121" s="236" t="s">
        <v>121</v>
      </c>
    </row>
    <row r="122" s="13" customFormat="1">
      <c r="A122" s="13"/>
      <c r="B122" s="226"/>
      <c r="C122" s="227"/>
      <c r="D122" s="219" t="s">
        <v>134</v>
      </c>
      <c r="E122" s="228" t="s">
        <v>19</v>
      </c>
      <c r="F122" s="229" t="s">
        <v>171</v>
      </c>
      <c r="G122" s="227"/>
      <c r="H122" s="230">
        <v>45.5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134</v>
      </c>
      <c r="AU122" s="236" t="s">
        <v>83</v>
      </c>
      <c r="AV122" s="13" t="s">
        <v>83</v>
      </c>
      <c r="AW122" s="13" t="s">
        <v>33</v>
      </c>
      <c r="AX122" s="13" t="s">
        <v>72</v>
      </c>
      <c r="AY122" s="236" t="s">
        <v>121</v>
      </c>
    </row>
    <row r="123" s="13" customFormat="1">
      <c r="A123" s="13"/>
      <c r="B123" s="226"/>
      <c r="C123" s="227"/>
      <c r="D123" s="219" t="s">
        <v>134</v>
      </c>
      <c r="E123" s="228" t="s">
        <v>19</v>
      </c>
      <c r="F123" s="229" t="s">
        <v>172</v>
      </c>
      <c r="G123" s="227"/>
      <c r="H123" s="230">
        <v>42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134</v>
      </c>
      <c r="AU123" s="236" t="s">
        <v>83</v>
      </c>
      <c r="AV123" s="13" t="s">
        <v>83</v>
      </c>
      <c r="AW123" s="13" t="s">
        <v>33</v>
      </c>
      <c r="AX123" s="13" t="s">
        <v>72</v>
      </c>
      <c r="AY123" s="236" t="s">
        <v>121</v>
      </c>
    </row>
    <row r="124" s="13" customFormat="1">
      <c r="A124" s="13"/>
      <c r="B124" s="226"/>
      <c r="C124" s="227"/>
      <c r="D124" s="219" t="s">
        <v>134</v>
      </c>
      <c r="E124" s="228" t="s">
        <v>19</v>
      </c>
      <c r="F124" s="229" t="s">
        <v>173</v>
      </c>
      <c r="G124" s="227"/>
      <c r="H124" s="230">
        <v>40.5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134</v>
      </c>
      <c r="AU124" s="236" t="s">
        <v>83</v>
      </c>
      <c r="AV124" s="13" t="s">
        <v>83</v>
      </c>
      <c r="AW124" s="13" t="s">
        <v>33</v>
      </c>
      <c r="AX124" s="13" t="s">
        <v>72</v>
      </c>
      <c r="AY124" s="236" t="s">
        <v>121</v>
      </c>
    </row>
    <row r="125" s="13" customFormat="1">
      <c r="A125" s="13"/>
      <c r="B125" s="226"/>
      <c r="C125" s="227"/>
      <c r="D125" s="219" t="s">
        <v>134</v>
      </c>
      <c r="E125" s="228" t="s">
        <v>19</v>
      </c>
      <c r="F125" s="229" t="s">
        <v>174</v>
      </c>
      <c r="G125" s="227"/>
      <c r="H125" s="230">
        <v>41.5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134</v>
      </c>
      <c r="AU125" s="236" t="s">
        <v>83</v>
      </c>
      <c r="AV125" s="13" t="s">
        <v>83</v>
      </c>
      <c r="AW125" s="13" t="s">
        <v>33</v>
      </c>
      <c r="AX125" s="13" t="s">
        <v>72</v>
      </c>
      <c r="AY125" s="236" t="s">
        <v>121</v>
      </c>
    </row>
    <row r="126" s="13" customFormat="1">
      <c r="A126" s="13"/>
      <c r="B126" s="226"/>
      <c r="C126" s="227"/>
      <c r="D126" s="219" t="s">
        <v>134</v>
      </c>
      <c r="E126" s="228" t="s">
        <v>19</v>
      </c>
      <c r="F126" s="229" t="s">
        <v>175</v>
      </c>
      <c r="G126" s="227"/>
      <c r="H126" s="230">
        <v>42.5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134</v>
      </c>
      <c r="AU126" s="236" t="s">
        <v>83</v>
      </c>
      <c r="AV126" s="13" t="s">
        <v>83</v>
      </c>
      <c r="AW126" s="13" t="s">
        <v>33</v>
      </c>
      <c r="AX126" s="13" t="s">
        <v>72</v>
      </c>
      <c r="AY126" s="236" t="s">
        <v>121</v>
      </c>
    </row>
    <row r="127" s="13" customFormat="1">
      <c r="A127" s="13"/>
      <c r="B127" s="226"/>
      <c r="C127" s="227"/>
      <c r="D127" s="219" t="s">
        <v>134</v>
      </c>
      <c r="E127" s="228" t="s">
        <v>19</v>
      </c>
      <c r="F127" s="229" t="s">
        <v>176</v>
      </c>
      <c r="G127" s="227"/>
      <c r="H127" s="230">
        <v>46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134</v>
      </c>
      <c r="AU127" s="236" t="s">
        <v>83</v>
      </c>
      <c r="AV127" s="13" t="s">
        <v>83</v>
      </c>
      <c r="AW127" s="13" t="s">
        <v>33</v>
      </c>
      <c r="AX127" s="13" t="s">
        <v>72</v>
      </c>
      <c r="AY127" s="236" t="s">
        <v>121</v>
      </c>
    </row>
    <row r="128" s="13" customFormat="1">
      <c r="A128" s="13"/>
      <c r="B128" s="226"/>
      <c r="C128" s="227"/>
      <c r="D128" s="219" t="s">
        <v>134</v>
      </c>
      <c r="E128" s="228" t="s">
        <v>19</v>
      </c>
      <c r="F128" s="229" t="s">
        <v>177</v>
      </c>
      <c r="G128" s="227"/>
      <c r="H128" s="230">
        <v>44.5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134</v>
      </c>
      <c r="AU128" s="236" t="s">
        <v>83</v>
      </c>
      <c r="AV128" s="13" t="s">
        <v>83</v>
      </c>
      <c r="AW128" s="13" t="s">
        <v>33</v>
      </c>
      <c r="AX128" s="13" t="s">
        <v>72</v>
      </c>
      <c r="AY128" s="236" t="s">
        <v>121</v>
      </c>
    </row>
    <row r="129" s="13" customFormat="1">
      <c r="A129" s="13"/>
      <c r="B129" s="226"/>
      <c r="C129" s="227"/>
      <c r="D129" s="219" t="s">
        <v>134</v>
      </c>
      <c r="E129" s="228" t="s">
        <v>19</v>
      </c>
      <c r="F129" s="229" t="s">
        <v>178</v>
      </c>
      <c r="G129" s="227"/>
      <c r="H129" s="230">
        <v>46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134</v>
      </c>
      <c r="AU129" s="236" t="s">
        <v>83</v>
      </c>
      <c r="AV129" s="13" t="s">
        <v>83</v>
      </c>
      <c r="AW129" s="13" t="s">
        <v>33</v>
      </c>
      <c r="AX129" s="13" t="s">
        <v>72</v>
      </c>
      <c r="AY129" s="236" t="s">
        <v>121</v>
      </c>
    </row>
    <row r="130" s="13" customFormat="1">
      <c r="A130" s="13"/>
      <c r="B130" s="226"/>
      <c r="C130" s="227"/>
      <c r="D130" s="219" t="s">
        <v>134</v>
      </c>
      <c r="E130" s="228" t="s">
        <v>19</v>
      </c>
      <c r="F130" s="229" t="s">
        <v>179</v>
      </c>
      <c r="G130" s="227"/>
      <c r="H130" s="230">
        <v>54.5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134</v>
      </c>
      <c r="AU130" s="236" t="s">
        <v>83</v>
      </c>
      <c r="AV130" s="13" t="s">
        <v>83</v>
      </c>
      <c r="AW130" s="13" t="s">
        <v>33</v>
      </c>
      <c r="AX130" s="13" t="s">
        <v>72</v>
      </c>
      <c r="AY130" s="236" t="s">
        <v>121</v>
      </c>
    </row>
    <row r="131" s="13" customFormat="1">
      <c r="A131" s="13"/>
      <c r="B131" s="226"/>
      <c r="C131" s="227"/>
      <c r="D131" s="219" t="s">
        <v>134</v>
      </c>
      <c r="E131" s="228" t="s">
        <v>19</v>
      </c>
      <c r="F131" s="229" t="s">
        <v>180</v>
      </c>
      <c r="G131" s="227"/>
      <c r="H131" s="230">
        <v>54.5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134</v>
      </c>
      <c r="AU131" s="236" t="s">
        <v>83</v>
      </c>
      <c r="AV131" s="13" t="s">
        <v>83</v>
      </c>
      <c r="AW131" s="13" t="s">
        <v>33</v>
      </c>
      <c r="AX131" s="13" t="s">
        <v>72</v>
      </c>
      <c r="AY131" s="236" t="s">
        <v>121</v>
      </c>
    </row>
    <row r="132" s="13" customFormat="1">
      <c r="A132" s="13"/>
      <c r="B132" s="226"/>
      <c r="C132" s="227"/>
      <c r="D132" s="219" t="s">
        <v>134</v>
      </c>
      <c r="E132" s="228" t="s">
        <v>19</v>
      </c>
      <c r="F132" s="229" t="s">
        <v>181</v>
      </c>
      <c r="G132" s="227"/>
      <c r="H132" s="230">
        <v>57.5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134</v>
      </c>
      <c r="AU132" s="236" t="s">
        <v>83</v>
      </c>
      <c r="AV132" s="13" t="s">
        <v>83</v>
      </c>
      <c r="AW132" s="13" t="s">
        <v>33</v>
      </c>
      <c r="AX132" s="13" t="s">
        <v>72</v>
      </c>
      <c r="AY132" s="236" t="s">
        <v>121</v>
      </c>
    </row>
    <row r="133" s="13" customFormat="1">
      <c r="A133" s="13"/>
      <c r="B133" s="226"/>
      <c r="C133" s="227"/>
      <c r="D133" s="219" t="s">
        <v>134</v>
      </c>
      <c r="E133" s="228" t="s">
        <v>19</v>
      </c>
      <c r="F133" s="229" t="s">
        <v>182</v>
      </c>
      <c r="G133" s="227"/>
      <c r="H133" s="230">
        <v>54.5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134</v>
      </c>
      <c r="AU133" s="236" t="s">
        <v>83</v>
      </c>
      <c r="AV133" s="13" t="s">
        <v>83</v>
      </c>
      <c r="AW133" s="13" t="s">
        <v>33</v>
      </c>
      <c r="AX133" s="13" t="s">
        <v>72</v>
      </c>
      <c r="AY133" s="236" t="s">
        <v>121</v>
      </c>
    </row>
    <row r="134" s="13" customFormat="1">
      <c r="A134" s="13"/>
      <c r="B134" s="226"/>
      <c r="C134" s="227"/>
      <c r="D134" s="219" t="s">
        <v>134</v>
      </c>
      <c r="E134" s="228" t="s">
        <v>19</v>
      </c>
      <c r="F134" s="229" t="s">
        <v>183</v>
      </c>
      <c r="G134" s="227"/>
      <c r="H134" s="230">
        <v>47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134</v>
      </c>
      <c r="AU134" s="236" t="s">
        <v>83</v>
      </c>
      <c r="AV134" s="13" t="s">
        <v>83</v>
      </c>
      <c r="AW134" s="13" t="s">
        <v>33</v>
      </c>
      <c r="AX134" s="13" t="s">
        <v>72</v>
      </c>
      <c r="AY134" s="236" t="s">
        <v>121</v>
      </c>
    </row>
    <row r="135" s="13" customFormat="1">
      <c r="A135" s="13"/>
      <c r="B135" s="226"/>
      <c r="C135" s="227"/>
      <c r="D135" s="219" t="s">
        <v>134</v>
      </c>
      <c r="E135" s="228" t="s">
        <v>19</v>
      </c>
      <c r="F135" s="229" t="s">
        <v>184</v>
      </c>
      <c r="G135" s="227"/>
      <c r="H135" s="230">
        <v>49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134</v>
      </c>
      <c r="AU135" s="236" t="s">
        <v>83</v>
      </c>
      <c r="AV135" s="13" t="s">
        <v>83</v>
      </c>
      <c r="AW135" s="13" t="s">
        <v>33</v>
      </c>
      <c r="AX135" s="13" t="s">
        <v>72</v>
      </c>
      <c r="AY135" s="236" t="s">
        <v>121</v>
      </c>
    </row>
    <row r="136" s="13" customFormat="1">
      <c r="A136" s="13"/>
      <c r="B136" s="226"/>
      <c r="C136" s="227"/>
      <c r="D136" s="219" t="s">
        <v>134</v>
      </c>
      <c r="E136" s="228" t="s">
        <v>19</v>
      </c>
      <c r="F136" s="229" t="s">
        <v>185</v>
      </c>
      <c r="G136" s="227"/>
      <c r="H136" s="230">
        <v>49.5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134</v>
      </c>
      <c r="AU136" s="236" t="s">
        <v>83</v>
      </c>
      <c r="AV136" s="13" t="s">
        <v>83</v>
      </c>
      <c r="AW136" s="13" t="s">
        <v>33</v>
      </c>
      <c r="AX136" s="13" t="s">
        <v>72</v>
      </c>
      <c r="AY136" s="236" t="s">
        <v>121</v>
      </c>
    </row>
    <row r="137" s="13" customFormat="1">
      <c r="A137" s="13"/>
      <c r="B137" s="226"/>
      <c r="C137" s="227"/>
      <c r="D137" s="219" t="s">
        <v>134</v>
      </c>
      <c r="E137" s="228" t="s">
        <v>19</v>
      </c>
      <c r="F137" s="229" t="s">
        <v>186</v>
      </c>
      <c r="G137" s="227"/>
      <c r="H137" s="230">
        <v>29.324999999999999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134</v>
      </c>
      <c r="AU137" s="236" t="s">
        <v>83</v>
      </c>
      <c r="AV137" s="13" t="s">
        <v>83</v>
      </c>
      <c r="AW137" s="13" t="s">
        <v>33</v>
      </c>
      <c r="AX137" s="13" t="s">
        <v>72</v>
      </c>
      <c r="AY137" s="236" t="s">
        <v>121</v>
      </c>
    </row>
    <row r="138" s="13" customFormat="1">
      <c r="A138" s="13"/>
      <c r="B138" s="226"/>
      <c r="C138" s="227"/>
      <c r="D138" s="219" t="s">
        <v>134</v>
      </c>
      <c r="E138" s="228" t="s">
        <v>19</v>
      </c>
      <c r="F138" s="229" t="s">
        <v>187</v>
      </c>
      <c r="G138" s="227"/>
      <c r="H138" s="230">
        <v>-774.13999999999999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134</v>
      </c>
      <c r="AU138" s="236" t="s">
        <v>83</v>
      </c>
      <c r="AV138" s="13" t="s">
        <v>83</v>
      </c>
      <c r="AW138" s="13" t="s">
        <v>33</v>
      </c>
      <c r="AX138" s="13" t="s">
        <v>72</v>
      </c>
      <c r="AY138" s="236" t="s">
        <v>121</v>
      </c>
    </row>
    <row r="139" s="14" customFormat="1">
      <c r="A139" s="14"/>
      <c r="B139" s="237"/>
      <c r="C139" s="238"/>
      <c r="D139" s="219" t="s">
        <v>134</v>
      </c>
      <c r="E139" s="239" t="s">
        <v>188</v>
      </c>
      <c r="F139" s="240" t="s">
        <v>136</v>
      </c>
      <c r="G139" s="238"/>
      <c r="H139" s="241">
        <v>628.18500000000006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134</v>
      </c>
      <c r="AU139" s="247" t="s">
        <v>83</v>
      </c>
      <c r="AV139" s="14" t="s">
        <v>128</v>
      </c>
      <c r="AW139" s="14" t="s">
        <v>33</v>
      </c>
      <c r="AX139" s="14" t="s">
        <v>80</v>
      </c>
      <c r="AY139" s="247" t="s">
        <v>121</v>
      </c>
    </row>
    <row r="140" s="2" customFormat="1" ht="16.5" customHeight="1">
      <c r="A140" s="39"/>
      <c r="B140" s="40"/>
      <c r="C140" s="206" t="s">
        <v>189</v>
      </c>
      <c r="D140" s="206" t="s">
        <v>123</v>
      </c>
      <c r="E140" s="207" t="s">
        <v>190</v>
      </c>
      <c r="F140" s="208" t="s">
        <v>191</v>
      </c>
      <c r="G140" s="209" t="s">
        <v>152</v>
      </c>
      <c r="H140" s="210">
        <v>9.3000000000000007</v>
      </c>
      <c r="I140" s="211"/>
      <c r="J140" s="212">
        <f>ROUND(I140*H140,2)</f>
        <v>0</v>
      </c>
      <c r="K140" s="208" t="s">
        <v>127</v>
      </c>
      <c r="L140" s="45"/>
      <c r="M140" s="213" t="s">
        <v>19</v>
      </c>
      <c r="N140" s="214" t="s">
        <v>43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128</v>
      </c>
      <c r="AT140" s="217" t="s">
        <v>123</v>
      </c>
      <c r="AU140" s="217" t="s">
        <v>83</v>
      </c>
      <c r="AY140" s="18" t="s">
        <v>121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80</v>
      </c>
      <c r="BK140" s="218">
        <f>ROUND(I140*H140,2)</f>
        <v>0</v>
      </c>
      <c r="BL140" s="18" t="s">
        <v>128</v>
      </c>
      <c r="BM140" s="217" t="s">
        <v>192</v>
      </c>
    </row>
    <row r="141" s="2" customFormat="1">
      <c r="A141" s="39"/>
      <c r="B141" s="40"/>
      <c r="C141" s="41"/>
      <c r="D141" s="219" t="s">
        <v>130</v>
      </c>
      <c r="E141" s="41"/>
      <c r="F141" s="220" t="s">
        <v>193</v>
      </c>
      <c r="G141" s="41"/>
      <c r="H141" s="41"/>
      <c r="I141" s="221"/>
      <c r="J141" s="41"/>
      <c r="K141" s="41"/>
      <c r="L141" s="45"/>
      <c r="M141" s="222"/>
      <c r="N141" s="22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130</v>
      </c>
      <c r="AU141" s="18" t="s">
        <v>83</v>
      </c>
    </row>
    <row r="142" s="2" customFormat="1">
      <c r="A142" s="39"/>
      <c r="B142" s="40"/>
      <c r="C142" s="41"/>
      <c r="D142" s="224" t="s">
        <v>132</v>
      </c>
      <c r="E142" s="41"/>
      <c r="F142" s="225" t="s">
        <v>194</v>
      </c>
      <c r="G142" s="41"/>
      <c r="H142" s="41"/>
      <c r="I142" s="221"/>
      <c r="J142" s="41"/>
      <c r="K142" s="41"/>
      <c r="L142" s="45"/>
      <c r="M142" s="222"/>
      <c r="N142" s="22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132</v>
      </c>
      <c r="AU142" s="18" t="s">
        <v>83</v>
      </c>
    </row>
    <row r="143" s="13" customFormat="1">
      <c r="A143" s="13"/>
      <c r="B143" s="226"/>
      <c r="C143" s="227"/>
      <c r="D143" s="219" t="s">
        <v>134</v>
      </c>
      <c r="E143" s="228" t="s">
        <v>19</v>
      </c>
      <c r="F143" s="229" t="s">
        <v>195</v>
      </c>
      <c r="G143" s="227"/>
      <c r="H143" s="230">
        <v>9.3000000000000007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134</v>
      </c>
      <c r="AU143" s="236" t="s">
        <v>83</v>
      </c>
      <c r="AV143" s="13" t="s">
        <v>83</v>
      </c>
      <c r="AW143" s="13" t="s">
        <v>33</v>
      </c>
      <c r="AX143" s="13" t="s">
        <v>72</v>
      </c>
      <c r="AY143" s="236" t="s">
        <v>121</v>
      </c>
    </row>
    <row r="144" s="14" customFormat="1">
      <c r="A144" s="14"/>
      <c r="B144" s="237"/>
      <c r="C144" s="238"/>
      <c r="D144" s="219" t="s">
        <v>134</v>
      </c>
      <c r="E144" s="239" t="s">
        <v>19</v>
      </c>
      <c r="F144" s="240" t="s">
        <v>136</v>
      </c>
      <c r="G144" s="238"/>
      <c r="H144" s="241">
        <v>9.3000000000000007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134</v>
      </c>
      <c r="AU144" s="247" t="s">
        <v>83</v>
      </c>
      <c r="AV144" s="14" t="s">
        <v>128</v>
      </c>
      <c r="AW144" s="14" t="s">
        <v>33</v>
      </c>
      <c r="AX144" s="14" t="s">
        <v>80</v>
      </c>
      <c r="AY144" s="247" t="s">
        <v>121</v>
      </c>
    </row>
    <row r="145" s="2" customFormat="1" ht="16.5" customHeight="1">
      <c r="A145" s="39"/>
      <c r="B145" s="40"/>
      <c r="C145" s="206" t="s">
        <v>196</v>
      </c>
      <c r="D145" s="206" t="s">
        <v>123</v>
      </c>
      <c r="E145" s="207" t="s">
        <v>197</v>
      </c>
      <c r="F145" s="208" t="s">
        <v>198</v>
      </c>
      <c r="G145" s="209" t="s">
        <v>152</v>
      </c>
      <c r="H145" s="210">
        <v>573.10000000000002</v>
      </c>
      <c r="I145" s="211"/>
      <c r="J145" s="212">
        <f>ROUND(I145*H145,2)</f>
        <v>0</v>
      </c>
      <c r="K145" s="208" t="s">
        <v>127</v>
      </c>
      <c r="L145" s="45"/>
      <c r="M145" s="213" t="s">
        <v>19</v>
      </c>
      <c r="N145" s="214" t="s">
        <v>43</v>
      </c>
      <c r="O145" s="85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128</v>
      </c>
      <c r="AT145" s="217" t="s">
        <v>123</v>
      </c>
      <c r="AU145" s="217" t="s">
        <v>83</v>
      </c>
      <c r="AY145" s="18" t="s">
        <v>121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80</v>
      </c>
      <c r="BK145" s="218">
        <f>ROUND(I145*H145,2)</f>
        <v>0</v>
      </c>
      <c r="BL145" s="18" t="s">
        <v>128</v>
      </c>
      <c r="BM145" s="217" t="s">
        <v>199</v>
      </c>
    </row>
    <row r="146" s="2" customFormat="1">
      <c r="A146" s="39"/>
      <c r="B146" s="40"/>
      <c r="C146" s="41"/>
      <c r="D146" s="219" t="s">
        <v>130</v>
      </c>
      <c r="E146" s="41"/>
      <c r="F146" s="220" t="s">
        <v>200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130</v>
      </c>
      <c r="AU146" s="18" t="s">
        <v>83</v>
      </c>
    </row>
    <row r="147" s="2" customFormat="1">
      <c r="A147" s="39"/>
      <c r="B147" s="40"/>
      <c r="C147" s="41"/>
      <c r="D147" s="224" t="s">
        <v>132</v>
      </c>
      <c r="E147" s="41"/>
      <c r="F147" s="225" t="s">
        <v>201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132</v>
      </c>
      <c r="AU147" s="18" t="s">
        <v>83</v>
      </c>
    </row>
    <row r="148" s="15" customFormat="1">
      <c r="A148" s="15"/>
      <c r="B148" s="248"/>
      <c r="C148" s="249"/>
      <c r="D148" s="219" t="s">
        <v>134</v>
      </c>
      <c r="E148" s="250" t="s">
        <v>19</v>
      </c>
      <c r="F148" s="251" t="s">
        <v>202</v>
      </c>
      <c r="G148" s="249"/>
      <c r="H148" s="250" t="s">
        <v>19</v>
      </c>
      <c r="I148" s="252"/>
      <c r="J148" s="249"/>
      <c r="K148" s="249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134</v>
      </c>
      <c r="AU148" s="257" t="s">
        <v>83</v>
      </c>
      <c r="AV148" s="15" t="s">
        <v>80</v>
      </c>
      <c r="AW148" s="15" t="s">
        <v>33</v>
      </c>
      <c r="AX148" s="15" t="s">
        <v>72</v>
      </c>
      <c r="AY148" s="257" t="s">
        <v>121</v>
      </c>
    </row>
    <row r="149" s="13" customFormat="1">
      <c r="A149" s="13"/>
      <c r="B149" s="226"/>
      <c r="C149" s="227"/>
      <c r="D149" s="219" t="s">
        <v>134</v>
      </c>
      <c r="E149" s="228" t="s">
        <v>19</v>
      </c>
      <c r="F149" s="229" t="s">
        <v>203</v>
      </c>
      <c r="G149" s="227"/>
      <c r="H149" s="230">
        <v>480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134</v>
      </c>
      <c r="AU149" s="236" t="s">
        <v>83</v>
      </c>
      <c r="AV149" s="13" t="s">
        <v>83</v>
      </c>
      <c r="AW149" s="13" t="s">
        <v>33</v>
      </c>
      <c r="AX149" s="13" t="s">
        <v>72</v>
      </c>
      <c r="AY149" s="236" t="s">
        <v>121</v>
      </c>
    </row>
    <row r="150" s="13" customFormat="1">
      <c r="A150" s="13"/>
      <c r="B150" s="226"/>
      <c r="C150" s="227"/>
      <c r="D150" s="219" t="s">
        <v>134</v>
      </c>
      <c r="E150" s="228" t="s">
        <v>19</v>
      </c>
      <c r="F150" s="229" t="s">
        <v>204</v>
      </c>
      <c r="G150" s="227"/>
      <c r="H150" s="230">
        <v>1.2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134</v>
      </c>
      <c r="AU150" s="236" t="s">
        <v>83</v>
      </c>
      <c r="AV150" s="13" t="s">
        <v>83</v>
      </c>
      <c r="AW150" s="13" t="s">
        <v>33</v>
      </c>
      <c r="AX150" s="13" t="s">
        <v>72</v>
      </c>
      <c r="AY150" s="236" t="s">
        <v>121</v>
      </c>
    </row>
    <row r="151" s="13" customFormat="1">
      <c r="A151" s="13"/>
      <c r="B151" s="226"/>
      <c r="C151" s="227"/>
      <c r="D151" s="219" t="s">
        <v>134</v>
      </c>
      <c r="E151" s="228" t="s">
        <v>19</v>
      </c>
      <c r="F151" s="229" t="s">
        <v>205</v>
      </c>
      <c r="G151" s="227"/>
      <c r="H151" s="230">
        <v>91.900000000000006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134</v>
      </c>
      <c r="AU151" s="236" t="s">
        <v>83</v>
      </c>
      <c r="AV151" s="13" t="s">
        <v>83</v>
      </c>
      <c r="AW151" s="13" t="s">
        <v>33</v>
      </c>
      <c r="AX151" s="13" t="s">
        <v>72</v>
      </c>
      <c r="AY151" s="236" t="s">
        <v>121</v>
      </c>
    </row>
    <row r="152" s="14" customFormat="1">
      <c r="A152" s="14"/>
      <c r="B152" s="237"/>
      <c r="C152" s="238"/>
      <c r="D152" s="219" t="s">
        <v>134</v>
      </c>
      <c r="E152" s="239" t="s">
        <v>19</v>
      </c>
      <c r="F152" s="240" t="s">
        <v>136</v>
      </c>
      <c r="G152" s="238"/>
      <c r="H152" s="241">
        <v>573.10000000000002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134</v>
      </c>
      <c r="AU152" s="247" t="s">
        <v>83</v>
      </c>
      <c r="AV152" s="14" t="s">
        <v>128</v>
      </c>
      <c r="AW152" s="14" t="s">
        <v>33</v>
      </c>
      <c r="AX152" s="14" t="s">
        <v>80</v>
      </c>
      <c r="AY152" s="247" t="s">
        <v>121</v>
      </c>
    </row>
    <row r="153" s="2" customFormat="1" ht="16.5" customHeight="1">
      <c r="A153" s="39"/>
      <c r="B153" s="40"/>
      <c r="C153" s="206" t="s">
        <v>206</v>
      </c>
      <c r="D153" s="206" t="s">
        <v>123</v>
      </c>
      <c r="E153" s="207" t="s">
        <v>207</v>
      </c>
      <c r="F153" s="208" t="s">
        <v>208</v>
      </c>
      <c r="G153" s="209" t="s">
        <v>152</v>
      </c>
      <c r="H153" s="210">
        <v>875.92499999999995</v>
      </c>
      <c r="I153" s="211"/>
      <c r="J153" s="212">
        <f>ROUND(I153*H153,2)</f>
        <v>0</v>
      </c>
      <c r="K153" s="208" t="s">
        <v>127</v>
      </c>
      <c r="L153" s="45"/>
      <c r="M153" s="213" t="s">
        <v>19</v>
      </c>
      <c r="N153" s="214" t="s">
        <v>43</v>
      </c>
      <c r="O153" s="85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128</v>
      </c>
      <c r="AT153" s="217" t="s">
        <v>123</v>
      </c>
      <c r="AU153" s="217" t="s">
        <v>83</v>
      </c>
      <c r="AY153" s="18" t="s">
        <v>121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80</v>
      </c>
      <c r="BK153" s="218">
        <f>ROUND(I153*H153,2)</f>
        <v>0</v>
      </c>
      <c r="BL153" s="18" t="s">
        <v>128</v>
      </c>
      <c r="BM153" s="217" t="s">
        <v>209</v>
      </c>
    </row>
    <row r="154" s="2" customFormat="1">
      <c r="A154" s="39"/>
      <c r="B154" s="40"/>
      <c r="C154" s="41"/>
      <c r="D154" s="219" t="s">
        <v>130</v>
      </c>
      <c r="E154" s="41"/>
      <c r="F154" s="220" t="s">
        <v>210</v>
      </c>
      <c r="G154" s="41"/>
      <c r="H154" s="41"/>
      <c r="I154" s="221"/>
      <c r="J154" s="41"/>
      <c r="K154" s="41"/>
      <c r="L154" s="45"/>
      <c r="M154" s="222"/>
      <c r="N154" s="22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130</v>
      </c>
      <c r="AU154" s="18" t="s">
        <v>83</v>
      </c>
    </row>
    <row r="155" s="2" customFormat="1">
      <c r="A155" s="39"/>
      <c r="B155" s="40"/>
      <c r="C155" s="41"/>
      <c r="D155" s="224" t="s">
        <v>132</v>
      </c>
      <c r="E155" s="41"/>
      <c r="F155" s="225" t="s">
        <v>211</v>
      </c>
      <c r="G155" s="41"/>
      <c r="H155" s="41"/>
      <c r="I155" s="221"/>
      <c r="J155" s="41"/>
      <c r="K155" s="41"/>
      <c r="L155" s="45"/>
      <c r="M155" s="222"/>
      <c r="N155" s="22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132</v>
      </c>
      <c r="AU155" s="18" t="s">
        <v>83</v>
      </c>
    </row>
    <row r="156" s="13" customFormat="1">
      <c r="A156" s="13"/>
      <c r="B156" s="226"/>
      <c r="C156" s="227"/>
      <c r="D156" s="219" t="s">
        <v>134</v>
      </c>
      <c r="E156" s="228" t="s">
        <v>19</v>
      </c>
      <c r="F156" s="229" t="s">
        <v>212</v>
      </c>
      <c r="G156" s="227"/>
      <c r="H156" s="230">
        <v>618.18499999999995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134</v>
      </c>
      <c r="AU156" s="236" t="s">
        <v>83</v>
      </c>
      <c r="AV156" s="13" t="s">
        <v>83</v>
      </c>
      <c r="AW156" s="13" t="s">
        <v>33</v>
      </c>
      <c r="AX156" s="13" t="s">
        <v>72</v>
      </c>
      <c r="AY156" s="236" t="s">
        <v>121</v>
      </c>
    </row>
    <row r="157" s="13" customFormat="1">
      <c r="A157" s="13"/>
      <c r="B157" s="226"/>
      <c r="C157" s="227"/>
      <c r="D157" s="219" t="s">
        <v>134</v>
      </c>
      <c r="E157" s="228" t="s">
        <v>19</v>
      </c>
      <c r="F157" s="229" t="s">
        <v>213</v>
      </c>
      <c r="G157" s="227"/>
      <c r="H157" s="230">
        <v>257.74000000000001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134</v>
      </c>
      <c r="AU157" s="236" t="s">
        <v>83</v>
      </c>
      <c r="AV157" s="13" t="s">
        <v>83</v>
      </c>
      <c r="AW157" s="13" t="s">
        <v>33</v>
      </c>
      <c r="AX157" s="13" t="s">
        <v>72</v>
      </c>
      <c r="AY157" s="236" t="s">
        <v>121</v>
      </c>
    </row>
    <row r="158" s="14" customFormat="1">
      <c r="A158" s="14"/>
      <c r="B158" s="237"/>
      <c r="C158" s="238"/>
      <c r="D158" s="219" t="s">
        <v>134</v>
      </c>
      <c r="E158" s="239" t="s">
        <v>19</v>
      </c>
      <c r="F158" s="240" t="s">
        <v>136</v>
      </c>
      <c r="G158" s="238"/>
      <c r="H158" s="241">
        <v>875.92499999999995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134</v>
      </c>
      <c r="AU158" s="247" t="s">
        <v>83</v>
      </c>
      <c r="AV158" s="14" t="s">
        <v>128</v>
      </c>
      <c r="AW158" s="14" t="s">
        <v>33</v>
      </c>
      <c r="AX158" s="14" t="s">
        <v>80</v>
      </c>
      <c r="AY158" s="247" t="s">
        <v>121</v>
      </c>
    </row>
    <row r="159" s="2" customFormat="1" ht="24.15" customHeight="1">
      <c r="A159" s="39"/>
      <c r="B159" s="40"/>
      <c r="C159" s="206" t="s">
        <v>214</v>
      </c>
      <c r="D159" s="206" t="s">
        <v>123</v>
      </c>
      <c r="E159" s="207" t="s">
        <v>215</v>
      </c>
      <c r="F159" s="208" t="s">
        <v>216</v>
      </c>
      <c r="G159" s="209" t="s">
        <v>152</v>
      </c>
      <c r="H159" s="210">
        <v>17518.5</v>
      </c>
      <c r="I159" s="211"/>
      <c r="J159" s="212">
        <f>ROUND(I159*H159,2)</f>
        <v>0</v>
      </c>
      <c r="K159" s="208" t="s">
        <v>127</v>
      </c>
      <c r="L159" s="45"/>
      <c r="M159" s="213" t="s">
        <v>19</v>
      </c>
      <c r="N159" s="214" t="s">
        <v>43</v>
      </c>
      <c r="O159" s="85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128</v>
      </c>
      <c r="AT159" s="217" t="s">
        <v>123</v>
      </c>
      <c r="AU159" s="217" t="s">
        <v>83</v>
      </c>
      <c r="AY159" s="18" t="s">
        <v>121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80</v>
      </c>
      <c r="BK159" s="218">
        <f>ROUND(I159*H159,2)</f>
        <v>0</v>
      </c>
      <c r="BL159" s="18" t="s">
        <v>128</v>
      </c>
      <c r="BM159" s="217" t="s">
        <v>217</v>
      </c>
    </row>
    <row r="160" s="2" customFormat="1">
      <c r="A160" s="39"/>
      <c r="B160" s="40"/>
      <c r="C160" s="41"/>
      <c r="D160" s="219" t="s">
        <v>130</v>
      </c>
      <c r="E160" s="41"/>
      <c r="F160" s="220" t="s">
        <v>218</v>
      </c>
      <c r="G160" s="41"/>
      <c r="H160" s="41"/>
      <c r="I160" s="221"/>
      <c r="J160" s="41"/>
      <c r="K160" s="41"/>
      <c r="L160" s="45"/>
      <c r="M160" s="222"/>
      <c r="N160" s="22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130</v>
      </c>
      <c r="AU160" s="18" t="s">
        <v>83</v>
      </c>
    </row>
    <row r="161" s="2" customFormat="1">
      <c r="A161" s="39"/>
      <c r="B161" s="40"/>
      <c r="C161" s="41"/>
      <c r="D161" s="224" t="s">
        <v>132</v>
      </c>
      <c r="E161" s="41"/>
      <c r="F161" s="225" t="s">
        <v>219</v>
      </c>
      <c r="G161" s="41"/>
      <c r="H161" s="41"/>
      <c r="I161" s="221"/>
      <c r="J161" s="41"/>
      <c r="K161" s="41"/>
      <c r="L161" s="45"/>
      <c r="M161" s="222"/>
      <c r="N161" s="22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132</v>
      </c>
      <c r="AU161" s="18" t="s">
        <v>83</v>
      </c>
    </row>
    <row r="162" s="13" customFormat="1">
      <c r="A162" s="13"/>
      <c r="B162" s="226"/>
      <c r="C162" s="227"/>
      <c r="D162" s="219" t="s">
        <v>134</v>
      </c>
      <c r="E162" s="228" t="s">
        <v>19</v>
      </c>
      <c r="F162" s="229" t="s">
        <v>220</v>
      </c>
      <c r="G162" s="227"/>
      <c r="H162" s="230">
        <v>17518.5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134</v>
      </c>
      <c r="AU162" s="236" t="s">
        <v>83</v>
      </c>
      <c r="AV162" s="13" t="s">
        <v>83</v>
      </c>
      <c r="AW162" s="13" t="s">
        <v>33</v>
      </c>
      <c r="AX162" s="13" t="s">
        <v>72</v>
      </c>
      <c r="AY162" s="236" t="s">
        <v>121</v>
      </c>
    </row>
    <row r="163" s="14" customFormat="1">
      <c r="A163" s="14"/>
      <c r="B163" s="237"/>
      <c r="C163" s="238"/>
      <c r="D163" s="219" t="s">
        <v>134</v>
      </c>
      <c r="E163" s="239" t="s">
        <v>19</v>
      </c>
      <c r="F163" s="240" t="s">
        <v>136</v>
      </c>
      <c r="G163" s="238"/>
      <c r="H163" s="241">
        <v>17518.5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134</v>
      </c>
      <c r="AU163" s="247" t="s">
        <v>83</v>
      </c>
      <c r="AV163" s="14" t="s">
        <v>128</v>
      </c>
      <c r="AW163" s="14" t="s">
        <v>33</v>
      </c>
      <c r="AX163" s="14" t="s">
        <v>80</v>
      </c>
      <c r="AY163" s="247" t="s">
        <v>121</v>
      </c>
    </row>
    <row r="164" s="2" customFormat="1" ht="16.5" customHeight="1">
      <c r="A164" s="39"/>
      <c r="B164" s="40"/>
      <c r="C164" s="206" t="s">
        <v>221</v>
      </c>
      <c r="D164" s="206" t="s">
        <v>123</v>
      </c>
      <c r="E164" s="207" t="s">
        <v>222</v>
      </c>
      <c r="F164" s="208" t="s">
        <v>223</v>
      </c>
      <c r="G164" s="209" t="s">
        <v>152</v>
      </c>
      <c r="H164" s="210">
        <v>46.549999999999997</v>
      </c>
      <c r="I164" s="211"/>
      <c r="J164" s="212">
        <f>ROUND(I164*H164,2)</f>
        <v>0</v>
      </c>
      <c r="K164" s="208" t="s">
        <v>127</v>
      </c>
      <c r="L164" s="45"/>
      <c r="M164" s="213" t="s">
        <v>19</v>
      </c>
      <c r="N164" s="214" t="s">
        <v>43</v>
      </c>
      <c r="O164" s="85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7" t="s">
        <v>128</v>
      </c>
      <c r="AT164" s="217" t="s">
        <v>123</v>
      </c>
      <c r="AU164" s="217" t="s">
        <v>83</v>
      </c>
      <c r="AY164" s="18" t="s">
        <v>121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80</v>
      </c>
      <c r="BK164" s="218">
        <f>ROUND(I164*H164,2)</f>
        <v>0</v>
      </c>
      <c r="BL164" s="18" t="s">
        <v>128</v>
      </c>
      <c r="BM164" s="217" t="s">
        <v>224</v>
      </c>
    </row>
    <row r="165" s="2" customFormat="1">
      <c r="A165" s="39"/>
      <c r="B165" s="40"/>
      <c r="C165" s="41"/>
      <c r="D165" s="219" t="s">
        <v>130</v>
      </c>
      <c r="E165" s="41"/>
      <c r="F165" s="220" t="s">
        <v>225</v>
      </c>
      <c r="G165" s="41"/>
      <c r="H165" s="41"/>
      <c r="I165" s="221"/>
      <c r="J165" s="41"/>
      <c r="K165" s="41"/>
      <c r="L165" s="45"/>
      <c r="M165" s="222"/>
      <c r="N165" s="22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130</v>
      </c>
      <c r="AU165" s="18" t="s">
        <v>83</v>
      </c>
    </row>
    <row r="166" s="2" customFormat="1">
      <c r="A166" s="39"/>
      <c r="B166" s="40"/>
      <c r="C166" s="41"/>
      <c r="D166" s="224" t="s">
        <v>132</v>
      </c>
      <c r="E166" s="41"/>
      <c r="F166" s="225" t="s">
        <v>226</v>
      </c>
      <c r="G166" s="41"/>
      <c r="H166" s="41"/>
      <c r="I166" s="221"/>
      <c r="J166" s="41"/>
      <c r="K166" s="41"/>
      <c r="L166" s="45"/>
      <c r="M166" s="222"/>
      <c r="N166" s="22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132</v>
      </c>
      <c r="AU166" s="18" t="s">
        <v>83</v>
      </c>
    </row>
    <row r="167" s="13" customFormat="1">
      <c r="A167" s="13"/>
      <c r="B167" s="226"/>
      <c r="C167" s="227"/>
      <c r="D167" s="219" t="s">
        <v>134</v>
      </c>
      <c r="E167" s="228" t="s">
        <v>19</v>
      </c>
      <c r="F167" s="229" t="s">
        <v>227</v>
      </c>
      <c r="G167" s="227"/>
      <c r="H167" s="230">
        <v>0.59999999999999998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134</v>
      </c>
      <c r="AU167" s="236" t="s">
        <v>83</v>
      </c>
      <c r="AV167" s="13" t="s">
        <v>83</v>
      </c>
      <c r="AW167" s="13" t="s">
        <v>33</v>
      </c>
      <c r="AX167" s="13" t="s">
        <v>72</v>
      </c>
      <c r="AY167" s="236" t="s">
        <v>121</v>
      </c>
    </row>
    <row r="168" s="13" customFormat="1">
      <c r="A168" s="13"/>
      <c r="B168" s="226"/>
      <c r="C168" s="227"/>
      <c r="D168" s="219" t="s">
        <v>134</v>
      </c>
      <c r="E168" s="228" t="s">
        <v>19</v>
      </c>
      <c r="F168" s="229" t="s">
        <v>228</v>
      </c>
      <c r="G168" s="227"/>
      <c r="H168" s="230">
        <v>45.950000000000003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134</v>
      </c>
      <c r="AU168" s="236" t="s">
        <v>83</v>
      </c>
      <c r="AV168" s="13" t="s">
        <v>83</v>
      </c>
      <c r="AW168" s="13" t="s">
        <v>33</v>
      </c>
      <c r="AX168" s="13" t="s">
        <v>72</v>
      </c>
      <c r="AY168" s="236" t="s">
        <v>121</v>
      </c>
    </row>
    <row r="169" s="14" customFormat="1">
      <c r="A169" s="14"/>
      <c r="B169" s="237"/>
      <c r="C169" s="238"/>
      <c r="D169" s="219" t="s">
        <v>134</v>
      </c>
      <c r="E169" s="239" t="s">
        <v>19</v>
      </c>
      <c r="F169" s="240" t="s">
        <v>136</v>
      </c>
      <c r="G169" s="238"/>
      <c r="H169" s="241">
        <v>46.550000000000004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134</v>
      </c>
      <c r="AU169" s="247" t="s">
        <v>83</v>
      </c>
      <c r="AV169" s="14" t="s">
        <v>128</v>
      </c>
      <c r="AW169" s="14" t="s">
        <v>33</v>
      </c>
      <c r="AX169" s="14" t="s">
        <v>80</v>
      </c>
      <c r="AY169" s="247" t="s">
        <v>121</v>
      </c>
    </row>
    <row r="170" s="2" customFormat="1" ht="16.5" customHeight="1">
      <c r="A170" s="39"/>
      <c r="B170" s="40"/>
      <c r="C170" s="206" t="s">
        <v>229</v>
      </c>
      <c r="D170" s="206" t="s">
        <v>123</v>
      </c>
      <c r="E170" s="207" t="s">
        <v>230</v>
      </c>
      <c r="F170" s="208" t="s">
        <v>231</v>
      </c>
      <c r="G170" s="209" t="s">
        <v>232</v>
      </c>
      <c r="H170" s="210">
        <v>1620.461</v>
      </c>
      <c r="I170" s="211"/>
      <c r="J170" s="212">
        <f>ROUND(I170*H170,2)</f>
        <v>0</v>
      </c>
      <c r="K170" s="208" t="s">
        <v>127</v>
      </c>
      <c r="L170" s="45"/>
      <c r="M170" s="213" t="s">
        <v>19</v>
      </c>
      <c r="N170" s="214" t="s">
        <v>43</v>
      </c>
      <c r="O170" s="85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128</v>
      </c>
      <c r="AT170" s="217" t="s">
        <v>123</v>
      </c>
      <c r="AU170" s="217" t="s">
        <v>83</v>
      </c>
      <c r="AY170" s="18" t="s">
        <v>121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80</v>
      </c>
      <c r="BK170" s="218">
        <f>ROUND(I170*H170,2)</f>
        <v>0</v>
      </c>
      <c r="BL170" s="18" t="s">
        <v>128</v>
      </c>
      <c r="BM170" s="217" t="s">
        <v>233</v>
      </c>
    </row>
    <row r="171" s="2" customFormat="1">
      <c r="A171" s="39"/>
      <c r="B171" s="40"/>
      <c r="C171" s="41"/>
      <c r="D171" s="219" t="s">
        <v>130</v>
      </c>
      <c r="E171" s="41"/>
      <c r="F171" s="220" t="s">
        <v>234</v>
      </c>
      <c r="G171" s="41"/>
      <c r="H171" s="41"/>
      <c r="I171" s="221"/>
      <c r="J171" s="41"/>
      <c r="K171" s="41"/>
      <c r="L171" s="45"/>
      <c r="M171" s="222"/>
      <c r="N171" s="22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130</v>
      </c>
      <c r="AU171" s="18" t="s">
        <v>83</v>
      </c>
    </row>
    <row r="172" s="2" customFormat="1">
      <c r="A172" s="39"/>
      <c r="B172" s="40"/>
      <c r="C172" s="41"/>
      <c r="D172" s="224" t="s">
        <v>132</v>
      </c>
      <c r="E172" s="41"/>
      <c r="F172" s="225" t="s">
        <v>235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132</v>
      </c>
      <c r="AU172" s="18" t="s">
        <v>83</v>
      </c>
    </row>
    <row r="173" s="13" customFormat="1">
      <c r="A173" s="13"/>
      <c r="B173" s="226"/>
      <c r="C173" s="227"/>
      <c r="D173" s="219" t="s">
        <v>134</v>
      </c>
      <c r="E173" s="228" t="s">
        <v>19</v>
      </c>
      <c r="F173" s="229" t="s">
        <v>236</v>
      </c>
      <c r="G173" s="227"/>
      <c r="H173" s="230">
        <v>1620.461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134</v>
      </c>
      <c r="AU173" s="236" t="s">
        <v>83</v>
      </c>
      <c r="AV173" s="13" t="s">
        <v>83</v>
      </c>
      <c r="AW173" s="13" t="s">
        <v>33</v>
      </c>
      <c r="AX173" s="13" t="s">
        <v>72</v>
      </c>
      <c r="AY173" s="236" t="s">
        <v>121</v>
      </c>
    </row>
    <row r="174" s="14" customFormat="1">
      <c r="A174" s="14"/>
      <c r="B174" s="237"/>
      <c r="C174" s="238"/>
      <c r="D174" s="219" t="s">
        <v>134</v>
      </c>
      <c r="E174" s="239" t="s">
        <v>19</v>
      </c>
      <c r="F174" s="240" t="s">
        <v>136</v>
      </c>
      <c r="G174" s="238"/>
      <c r="H174" s="241">
        <v>1620.461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134</v>
      </c>
      <c r="AU174" s="247" t="s">
        <v>83</v>
      </c>
      <c r="AV174" s="14" t="s">
        <v>128</v>
      </c>
      <c r="AW174" s="14" t="s">
        <v>33</v>
      </c>
      <c r="AX174" s="14" t="s">
        <v>80</v>
      </c>
      <c r="AY174" s="247" t="s">
        <v>121</v>
      </c>
    </row>
    <row r="175" s="2" customFormat="1" ht="16.5" customHeight="1">
      <c r="A175" s="39"/>
      <c r="B175" s="40"/>
      <c r="C175" s="206" t="s">
        <v>237</v>
      </c>
      <c r="D175" s="206" t="s">
        <v>123</v>
      </c>
      <c r="E175" s="207" t="s">
        <v>238</v>
      </c>
      <c r="F175" s="208" t="s">
        <v>239</v>
      </c>
      <c r="G175" s="209" t="s">
        <v>152</v>
      </c>
      <c r="H175" s="210">
        <v>0.59999999999999998</v>
      </c>
      <c r="I175" s="211"/>
      <c r="J175" s="212">
        <f>ROUND(I175*H175,2)</f>
        <v>0</v>
      </c>
      <c r="K175" s="208" t="s">
        <v>127</v>
      </c>
      <c r="L175" s="45"/>
      <c r="M175" s="213" t="s">
        <v>19</v>
      </c>
      <c r="N175" s="214" t="s">
        <v>43</v>
      </c>
      <c r="O175" s="85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128</v>
      </c>
      <c r="AT175" s="217" t="s">
        <v>123</v>
      </c>
      <c r="AU175" s="217" t="s">
        <v>83</v>
      </c>
      <c r="AY175" s="18" t="s">
        <v>121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80</v>
      </c>
      <c r="BK175" s="218">
        <f>ROUND(I175*H175,2)</f>
        <v>0</v>
      </c>
      <c r="BL175" s="18" t="s">
        <v>128</v>
      </c>
      <c r="BM175" s="217" t="s">
        <v>240</v>
      </c>
    </row>
    <row r="176" s="2" customFormat="1">
      <c r="A176" s="39"/>
      <c r="B176" s="40"/>
      <c r="C176" s="41"/>
      <c r="D176" s="219" t="s">
        <v>130</v>
      </c>
      <c r="E176" s="41"/>
      <c r="F176" s="220" t="s">
        <v>241</v>
      </c>
      <c r="G176" s="41"/>
      <c r="H176" s="41"/>
      <c r="I176" s="221"/>
      <c r="J176" s="41"/>
      <c r="K176" s="41"/>
      <c r="L176" s="45"/>
      <c r="M176" s="222"/>
      <c r="N176" s="22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130</v>
      </c>
      <c r="AU176" s="18" t="s">
        <v>83</v>
      </c>
    </row>
    <row r="177" s="2" customFormat="1">
      <c r="A177" s="39"/>
      <c r="B177" s="40"/>
      <c r="C177" s="41"/>
      <c r="D177" s="224" t="s">
        <v>132</v>
      </c>
      <c r="E177" s="41"/>
      <c r="F177" s="225" t="s">
        <v>242</v>
      </c>
      <c r="G177" s="41"/>
      <c r="H177" s="41"/>
      <c r="I177" s="221"/>
      <c r="J177" s="41"/>
      <c r="K177" s="41"/>
      <c r="L177" s="45"/>
      <c r="M177" s="222"/>
      <c r="N177" s="22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132</v>
      </c>
      <c r="AU177" s="18" t="s">
        <v>83</v>
      </c>
    </row>
    <row r="178" s="13" customFormat="1">
      <c r="A178" s="13"/>
      <c r="B178" s="226"/>
      <c r="C178" s="227"/>
      <c r="D178" s="219" t="s">
        <v>134</v>
      </c>
      <c r="E178" s="228" t="s">
        <v>19</v>
      </c>
      <c r="F178" s="229" t="s">
        <v>243</v>
      </c>
      <c r="G178" s="227"/>
      <c r="H178" s="230">
        <v>0.59999999999999998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134</v>
      </c>
      <c r="AU178" s="236" t="s">
        <v>83</v>
      </c>
      <c r="AV178" s="13" t="s">
        <v>83</v>
      </c>
      <c r="AW178" s="13" t="s">
        <v>33</v>
      </c>
      <c r="AX178" s="13" t="s">
        <v>72</v>
      </c>
      <c r="AY178" s="236" t="s">
        <v>121</v>
      </c>
    </row>
    <row r="179" s="14" customFormat="1">
      <c r="A179" s="14"/>
      <c r="B179" s="237"/>
      <c r="C179" s="238"/>
      <c r="D179" s="219" t="s">
        <v>134</v>
      </c>
      <c r="E179" s="239" t="s">
        <v>19</v>
      </c>
      <c r="F179" s="240" t="s">
        <v>136</v>
      </c>
      <c r="G179" s="238"/>
      <c r="H179" s="241">
        <v>0.59999999999999998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134</v>
      </c>
      <c r="AU179" s="247" t="s">
        <v>83</v>
      </c>
      <c r="AV179" s="14" t="s">
        <v>128</v>
      </c>
      <c r="AW179" s="14" t="s">
        <v>33</v>
      </c>
      <c r="AX179" s="14" t="s">
        <v>80</v>
      </c>
      <c r="AY179" s="247" t="s">
        <v>121</v>
      </c>
    </row>
    <row r="180" s="2" customFormat="1" ht="16.5" customHeight="1">
      <c r="A180" s="39"/>
      <c r="B180" s="40"/>
      <c r="C180" s="206" t="s">
        <v>244</v>
      </c>
      <c r="D180" s="206" t="s">
        <v>123</v>
      </c>
      <c r="E180" s="207" t="s">
        <v>245</v>
      </c>
      <c r="F180" s="208" t="s">
        <v>246</v>
      </c>
      <c r="G180" s="209" t="s">
        <v>152</v>
      </c>
      <c r="H180" s="210">
        <v>1402.4749999999999</v>
      </c>
      <c r="I180" s="211"/>
      <c r="J180" s="212">
        <f>ROUND(I180*H180,2)</f>
        <v>0</v>
      </c>
      <c r="K180" s="208" t="s">
        <v>127</v>
      </c>
      <c r="L180" s="45"/>
      <c r="M180" s="213" t="s">
        <v>19</v>
      </c>
      <c r="N180" s="214" t="s">
        <v>43</v>
      </c>
      <c r="O180" s="85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128</v>
      </c>
      <c r="AT180" s="217" t="s">
        <v>123</v>
      </c>
      <c r="AU180" s="217" t="s">
        <v>83</v>
      </c>
      <c r="AY180" s="18" t="s">
        <v>121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80</v>
      </c>
      <c r="BK180" s="218">
        <f>ROUND(I180*H180,2)</f>
        <v>0</v>
      </c>
      <c r="BL180" s="18" t="s">
        <v>128</v>
      </c>
      <c r="BM180" s="217" t="s">
        <v>247</v>
      </c>
    </row>
    <row r="181" s="2" customFormat="1">
      <c r="A181" s="39"/>
      <c r="B181" s="40"/>
      <c r="C181" s="41"/>
      <c r="D181" s="219" t="s">
        <v>130</v>
      </c>
      <c r="E181" s="41"/>
      <c r="F181" s="220" t="s">
        <v>248</v>
      </c>
      <c r="G181" s="41"/>
      <c r="H181" s="41"/>
      <c r="I181" s="221"/>
      <c r="J181" s="41"/>
      <c r="K181" s="41"/>
      <c r="L181" s="45"/>
      <c r="M181" s="222"/>
      <c r="N181" s="22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130</v>
      </c>
      <c r="AU181" s="18" t="s">
        <v>83</v>
      </c>
    </row>
    <row r="182" s="2" customFormat="1">
      <c r="A182" s="39"/>
      <c r="B182" s="40"/>
      <c r="C182" s="41"/>
      <c r="D182" s="224" t="s">
        <v>132</v>
      </c>
      <c r="E182" s="41"/>
      <c r="F182" s="225" t="s">
        <v>249</v>
      </c>
      <c r="G182" s="41"/>
      <c r="H182" s="41"/>
      <c r="I182" s="221"/>
      <c r="J182" s="41"/>
      <c r="K182" s="41"/>
      <c r="L182" s="45"/>
      <c r="M182" s="222"/>
      <c r="N182" s="22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132</v>
      </c>
      <c r="AU182" s="18" t="s">
        <v>83</v>
      </c>
    </row>
    <row r="183" s="13" customFormat="1">
      <c r="A183" s="13"/>
      <c r="B183" s="226"/>
      <c r="C183" s="227"/>
      <c r="D183" s="219" t="s">
        <v>134</v>
      </c>
      <c r="E183" s="228" t="s">
        <v>19</v>
      </c>
      <c r="F183" s="229" t="s">
        <v>250</v>
      </c>
      <c r="G183" s="227"/>
      <c r="H183" s="230">
        <v>875.92499999999995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134</v>
      </c>
      <c r="AU183" s="236" t="s">
        <v>83</v>
      </c>
      <c r="AV183" s="13" t="s">
        <v>83</v>
      </c>
      <c r="AW183" s="13" t="s">
        <v>33</v>
      </c>
      <c r="AX183" s="13" t="s">
        <v>72</v>
      </c>
      <c r="AY183" s="236" t="s">
        <v>121</v>
      </c>
    </row>
    <row r="184" s="13" customFormat="1">
      <c r="A184" s="13"/>
      <c r="B184" s="226"/>
      <c r="C184" s="227"/>
      <c r="D184" s="219" t="s">
        <v>134</v>
      </c>
      <c r="E184" s="228" t="s">
        <v>19</v>
      </c>
      <c r="F184" s="229" t="s">
        <v>251</v>
      </c>
      <c r="G184" s="227"/>
      <c r="H184" s="230">
        <v>526.54999999999995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134</v>
      </c>
      <c r="AU184" s="236" t="s">
        <v>83</v>
      </c>
      <c r="AV184" s="13" t="s">
        <v>83</v>
      </c>
      <c r="AW184" s="13" t="s">
        <v>33</v>
      </c>
      <c r="AX184" s="13" t="s">
        <v>72</v>
      </c>
      <c r="AY184" s="236" t="s">
        <v>121</v>
      </c>
    </row>
    <row r="185" s="14" customFormat="1">
      <c r="A185" s="14"/>
      <c r="B185" s="237"/>
      <c r="C185" s="238"/>
      <c r="D185" s="219" t="s">
        <v>134</v>
      </c>
      <c r="E185" s="239" t="s">
        <v>19</v>
      </c>
      <c r="F185" s="240" t="s">
        <v>136</v>
      </c>
      <c r="G185" s="238"/>
      <c r="H185" s="241">
        <v>1402.4749999999999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134</v>
      </c>
      <c r="AU185" s="247" t="s">
        <v>83</v>
      </c>
      <c r="AV185" s="14" t="s">
        <v>128</v>
      </c>
      <c r="AW185" s="14" t="s">
        <v>33</v>
      </c>
      <c r="AX185" s="14" t="s">
        <v>80</v>
      </c>
      <c r="AY185" s="247" t="s">
        <v>121</v>
      </c>
    </row>
    <row r="186" s="2" customFormat="1" ht="16.5" customHeight="1">
      <c r="A186" s="39"/>
      <c r="B186" s="40"/>
      <c r="C186" s="206" t="s">
        <v>252</v>
      </c>
      <c r="D186" s="206" t="s">
        <v>123</v>
      </c>
      <c r="E186" s="207" t="s">
        <v>253</v>
      </c>
      <c r="F186" s="208" t="s">
        <v>254</v>
      </c>
      <c r="G186" s="209" t="s">
        <v>126</v>
      </c>
      <c r="H186" s="210">
        <v>6</v>
      </c>
      <c r="I186" s="211"/>
      <c r="J186" s="212">
        <f>ROUND(I186*H186,2)</f>
        <v>0</v>
      </c>
      <c r="K186" s="208" t="s">
        <v>127</v>
      </c>
      <c r="L186" s="45"/>
      <c r="M186" s="213" t="s">
        <v>19</v>
      </c>
      <c r="N186" s="214" t="s">
        <v>43</v>
      </c>
      <c r="O186" s="85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7" t="s">
        <v>128</v>
      </c>
      <c r="AT186" s="217" t="s">
        <v>123</v>
      </c>
      <c r="AU186" s="217" t="s">
        <v>83</v>
      </c>
      <c r="AY186" s="18" t="s">
        <v>121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80</v>
      </c>
      <c r="BK186" s="218">
        <f>ROUND(I186*H186,2)</f>
        <v>0</v>
      </c>
      <c r="BL186" s="18" t="s">
        <v>128</v>
      </c>
      <c r="BM186" s="217" t="s">
        <v>255</v>
      </c>
    </row>
    <row r="187" s="2" customFormat="1">
      <c r="A187" s="39"/>
      <c r="B187" s="40"/>
      <c r="C187" s="41"/>
      <c r="D187" s="219" t="s">
        <v>130</v>
      </c>
      <c r="E187" s="41"/>
      <c r="F187" s="220" t="s">
        <v>256</v>
      </c>
      <c r="G187" s="41"/>
      <c r="H187" s="41"/>
      <c r="I187" s="221"/>
      <c r="J187" s="41"/>
      <c r="K187" s="41"/>
      <c r="L187" s="45"/>
      <c r="M187" s="222"/>
      <c r="N187" s="22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130</v>
      </c>
      <c r="AU187" s="18" t="s">
        <v>83</v>
      </c>
    </row>
    <row r="188" s="2" customFormat="1">
      <c r="A188" s="39"/>
      <c r="B188" s="40"/>
      <c r="C188" s="41"/>
      <c r="D188" s="224" t="s">
        <v>132</v>
      </c>
      <c r="E188" s="41"/>
      <c r="F188" s="225" t="s">
        <v>257</v>
      </c>
      <c r="G188" s="41"/>
      <c r="H188" s="41"/>
      <c r="I188" s="221"/>
      <c r="J188" s="41"/>
      <c r="K188" s="41"/>
      <c r="L188" s="45"/>
      <c r="M188" s="222"/>
      <c r="N188" s="223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132</v>
      </c>
      <c r="AU188" s="18" t="s">
        <v>83</v>
      </c>
    </row>
    <row r="189" s="13" customFormat="1">
      <c r="A189" s="13"/>
      <c r="B189" s="226"/>
      <c r="C189" s="227"/>
      <c r="D189" s="219" t="s">
        <v>134</v>
      </c>
      <c r="E189" s="228" t="s">
        <v>19</v>
      </c>
      <c r="F189" s="229" t="s">
        <v>258</v>
      </c>
      <c r="G189" s="227"/>
      <c r="H189" s="230">
        <v>6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134</v>
      </c>
      <c r="AU189" s="236" t="s">
        <v>83</v>
      </c>
      <c r="AV189" s="13" t="s">
        <v>83</v>
      </c>
      <c r="AW189" s="13" t="s">
        <v>33</v>
      </c>
      <c r="AX189" s="13" t="s">
        <v>72</v>
      </c>
      <c r="AY189" s="236" t="s">
        <v>121</v>
      </c>
    </row>
    <row r="190" s="14" customFormat="1">
      <c r="A190" s="14"/>
      <c r="B190" s="237"/>
      <c r="C190" s="238"/>
      <c r="D190" s="219" t="s">
        <v>134</v>
      </c>
      <c r="E190" s="239" t="s">
        <v>19</v>
      </c>
      <c r="F190" s="240" t="s">
        <v>136</v>
      </c>
      <c r="G190" s="238"/>
      <c r="H190" s="241">
        <v>6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134</v>
      </c>
      <c r="AU190" s="247" t="s">
        <v>83</v>
      </c>
      <c r="AV190" s="14" t="s">
        <v>128</v>
      </c>
      <c r="AW190" s="14" t="s">
        <v>33</v>
      </c>
      <c r="AX190" s="14" t="s">
        <v>80</v>
      </c>
      <c r="AY190" s="247" t="s">
        <v>121</v>
      </c>
    </row>
    <row r="191" s="2" customFormat="1" ht="16.5" customHeight="1">
      <c r="A191" s="39"/>
      <c r="B191" s="40"/>
      <c r="C191" s="206" t="s">
        <v>259</v>
      </c>
      <c r="D191" s="206" t="s">
        <v>123</v>
      </c>
      <c r="E191" s="207" t="s">
        <v>260</v>
      </c>
      <c r="F191" s="208" t="s">
        <v>261</v>
      </c>
      <c r="G191" s="209" t="s">
        <v>126</v>
      </c>
      <c r="H191" s="210">
        <v>441.5</v>
      </c>
      <c r="I191" s="211"/>
      <c r="J191" s="212">
        <f>ROUND(I191*H191,2)</f>
        <v>0</v>
      </c>
      <c r="K191" s="208" t="s">
        <v>127</v>
      </c>
      <c r="L191" s="45"/>
      <c r="M191" s="213" t="s">
        <v>19</v>
      </c>
      <c r="N191" s="214" t="s">
        <v>43</v>
      </c>
      <c r="O191" s="85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7" t="s">
        <v>128</v>
      </c>
      <c r="AT191" s="217" t="s">
        <v>123</v>
      </c>
      <c r="AU191" s="217" t="s">
        <v>83</v>
      </c>
      <c r="AY191" s="18" t="s">
        <v>121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80</v>
      </c>
      <c r="BK191" s="218">
        <f>ROUND(I191*H191,2)</f>
        <v>0</v>
      </c>
      <c r="BL191" s="18" t="s">
        <v>128</v>
      </c>
      <c r="BM191" s="217" t="s">
        <v>262</v>
      </c>
    </row>
    <row r="192" s="2" customFormat="1">
      <c r="A192" s="39"/>
      <c r="B192" s="40"/>
      <c r="C192" s="41"/>
      <c r="D192" s="219" t="s">
        <v>130</v>
      </c>
      <c r="E192" s="41"/>
      <c r="F192" s="220" t="s">
        <v>263</v>
      </c>
      <c r="G192" s="41"/>
      <c r="H192" s="41"/>
      <c r="I192" s="221"/>
      <c r="J192" s="41"/>
      <c r="K192" s="41"/>
      <c r="L192" s="45"/>
      <c r="M192" s="222"/>
      <c r="N192" s="223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130</v>
      </c>
      <c r="AU192" s="18" t="s">
        <v>83</v>
      </c>
    </row>
    <row r="193" s="2" customFormat="1">
      <c r="A193" s="39"/>
      <c r="B193" s="40"/>
      <c r="C193" s="41"/>
      <c r="D193" s="224" t="s">
        <v>132</v>
      </c>
      <c r="E193" s="41"/>
      <c r="F193" s="225" t="s">
        <v>264</v>
      </c>
      <c r="G193" s="41"/>
      <c r="H193" s="41"/>
      <c r="I193" s="221"/>
      <c r="J193" s="41"/>
      <c r="K193" s="41"/>
      <c r="L193" s="45"/>
      <c r="M193" s="222"/>
      <c r="N193" s="22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132</v>
      </c>
      <c r="AU193" s="18" t="s">
        <v>83</v>
      </c>
    </row>
    <row r="194" s="13" customFormat="1">
      <c r="A194" s="13"/>
      <c r="B194" s="226"/>
      <c r="C194" s="227"/>
      <c r="D194" s="219" t="s">
        <v>134</v>
      </c>
      <c r="E194" s="228" t="s">
        <v>19</v>
      </c>
      <c r="F194" s="229" t="s">
        <v>265</v>
      </c>
      <c r="G194" s="227"/>
      <c r="H194" s="230">
        <v>441.5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134</v>
      </c>
      <c r="AU194" s="236" t="s">
        <v>83</v>
      </c>
      <c r="AV194" s="13" t="s">
        <v>83</v>
      </c>
      <c r="AW194" s="13" t="s">
        <v>33</v>
      </c>
      <c r="AX194" s="13" t="s">
        <v>72</v>
      </c>
      <c r="AY194" s="236" t="s">
        <v>121</v>
      </c>
    </row>
    <row r="195" s="14" customFormat="1">
      <c r="A195" s="14"/>
      <c r="B195" s="237"/>
      <c r="C195" s="238"/>
      <c r="D195" s="219" t="s">
        <v>134</v>
      </c>
      <c r="E195" s="239" t="s">
        <v>19</v>
      </c>
      <c r="F195" s="240" t="s">
        <v>136</v>
      </c>
      <c r="G195" s="238"/>
      <c r="H195" s="241">
        <v>441.5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134</v>
      </c>
      <c r="AU195" s="247" t="s">
        <v>83</v>
      </c>
      <c r="AV195" s="14" t="s">
        <v>128</v>
      </c>
      <c r="AW195" s="14" t="s">
        <v>33</v>
      </c>
      <c r="AX195" s="14" t="s">
        <v>80</v>
      </c>
      <c r="AY195" s="247" t="s">
        <v>121</v>
      </c>
    </row>
    <row r="196" s="2" customFormat="1" ht="16.5" customHeight="1">
      <c r="A196" s="39"/>
      <c r="B196" s="40"/>
      <c r="C196" s="206" t="s">
        <v>8</v>
      </c>
      <c r="D196" s="206" t="s">
        <v>123</v>
      </c>
      <c r="E196" s="207" t="s">
        <v>266</v>
      </c>
      <c r="F196" s="208" t="s">
        <v>267</v>
      </c>
      <c r="G196" s="209" t="s">
        <v>126</v>
      </c>
      <c r="H196" s="210">
        <v>441.5</v>
      </c>
      <c r="I196" s="211"/>
      <c r="J196" s="212">
        <f>ROUND(I196*H196,2)</f>
        <v>0</v>
      </c>
      <c r="K196" s="208" t="s">
        <v>127</v>
      </c>
      <c r="L196" s="45"/>
      <c r="M196" s="213" t="s">
        <v>19</v>
      </c>
      <c r="N196" s="214" t="s">
        <v>43</v>
      </c>
      <c r="O196" s="85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7" t="s">
        <v>128</v>
      </c>
      <c r="AT196" s="217" t="s">
        <v>123</v>
      </c>
      <c r="AU196" s="217" t="s">
        <v>83</v>
      </c>
      <c r="AY196" s="18" t="s">
        <v>121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80</v>
      </c>
      <c r="BK196" s="218">
        <f>ROUND(I196*H196,2)</f>
        <v>0</v>
      </c>
      <c r="BL196" s="18" t="s">
        <v>128</v>
      </c>
      <c r="BM196" s="217" t="s">
        <v>268</v>
      </c>
    </row>
    <row r="197" s="2" customFormat="1">
      <c r="A197" s="39"/>
      <c r="B197" s="40"/>
      <c r="C197" s="41"/>
      <c r="D197" s="219" t="s">
        <v>130</v>
      </c>
      <c r="E197" s="41"/>
      <c r="F197" s="220" t="s">
        <v>269</v>
      </c>
      <c r="G197" s="41"/>
      <c r="H197" s="41"/>
      <c r="I197" s="221"/>
      <c r="J197" s="41"/>
      <c r="K197" s="41"/>
      <c r="L197" s="45"/>
      <c r="M197" s="222"/>
      <c r="N197" s="22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130</v>
      </c>
      <c r="AU197" s="18" t="s">
        <v>83</v>
      </c>
    </row>
    <row r="198" s="2" customFormat="1">
      <c r="A198" s="39"/>
      <c r="B198" s="40"/>
      <c r="C198" s="41"/>
      <c r="D198" s="224" t="s">
        <v>132</v>
      </c>
      <c r="E198" s="41"/>
      <c r="F198" s="225" t="s">
        <v>270</v>
      </c>
      <c r="G198" s="41"/>
      <c r="H198" s="41"/>
      <c r="I198" s="221"/>
      <c r="J198" s="41"/>
      <c r="K198" s="41"/>
      <c r="L198" s="45"/>
      <c r="M198" s="222"/>
      <c r="N198" s="223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132</v>
      </c>
      <c r="AU198" s="18" t="s">
        <v>83</v>
      </c>
    </row>
    <row r="199" s="13" customFormat="1">
      <c r="A199" s="13"/>
      <c r="B199" s="226"/>
      <c r="C199" s="227"/>
      <c r="D199" s="219" t="s">
        <v>134</v>
      </c>
      <c r="E199" s="228" t="s">
        <v>19</v>
      </c>
      <c r="F199" s="229" t="s">
        <v>271</v>
      </c>
      <c r="G199" s="227"/>
      <c r="H199" s="230">
        <v>441.5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134</v>
      </c>
      <c r="AU199" s="236" t="s">
        <v>83</v>
      </c>
      <c r="AV199" s="13" t="s">
        <v>83</v>
      </c>
      <c r="AW199" s="13" t="s">
        <v>33</v>
      </c>
      <c r="AX199" s="13" t="s">
        <v>72</v>
      </c>
      <c r="AY199" s="236" t="s">
        <v>121</v>
      </c>
    </row>
    <row r="200" s="14" customFormat="1">
      <c r="A200" s="14"/>
      <c r="B200" s="237"/>
      <c r="C200" s="238"/>
      <c r="D200" s="219" t="s">
        <v>134</v>
      </c>
      <c r="E200" s="239" t="s">
        <v>19</v>
      </c>
      <c r="F200" s="240" t="s">
        <v>136</v>
      </c>
      <c r="G200" s="238"/>
      <c r="H200" s="241">
        <v>441.5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134</v>
      </c>
      <c r="AU200" s="247" t="s">
        <v>83</v>
      </c>
      <c r="AV200" s="14" t="s">
        <v>128</v>
      </c>
      <c r="AW200" s="14" t="s">
        <v>33</v>
      </c>
      <c r="AX200" s="14" t="s">
        <v>80</v>
      </c>
      <c r="AY200" s="247" t="s">
        <v>121</v>
      </c>
    </row>
    <row r="201" s="2" customFormat="1" ht="21.75" customHeight="1">
      <c r="A201" s="39"/>
      <c r="B201" s="40"/>
      <c r="C201" s="258" t="s">
        <v>272</v>
      </c>
      <c r="D201" s="258" t="s">
        <v>273</v>
      </c>
      <c r="E201" s="259" t="s">
        <v>274</v>
      </c>
      <c r="F201" s="260" t="s">
        <v>275</v>
      </c>
      <c r="G201" s="261" t="s">
        <v>276</v>
      </c>
      <c r="H201" s="262">
        <v>0.88300000000000001</v>
      </c>
      <c r="I201" s="263"/>
      <c r="J201" s="264">
        <f>ROUND(I201*H201,2)</f>
        <v>0</v>
      </c>
      <c r="K201" s="260" t="s">
        <v>19</v>
      </c>
      <c r="L201" s="265"/>
      <c r="M201" s="266" t="s">
        <v>19</v>
      </c>
      <c r="N201" s="267" t="s">
        <v>43</v>
      </c>
      <c r="O201" s="85"/>
      <c r="P201" s="215">
        <f>O201*H201</f>
        <v>0</v>
      </c>
      <c r="Q201" s="215">
        <v>0.001</v>
      </c>
      <c r="R201" s="215">
        <f>Q201*H201</f>
        <v>0.000883</v>
      </c>
      <c r="S201" s="215">
        <v>0</v>
      </c>
      <c r="T201" s="21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7" t="s">
        <v>214</v>
      </c>
      <c r="AT201" s="217" t="s">
        <v>273</v>
      </c>
      <c r="AU201" s="217" t="s">
        <v>83</v>
      </c>
      <c r="AY201" s="18" t="s">
        <v>121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80</v>
      </c>
      <c r="BK201" s="218">
        <f>ROUND(I201*H201,2)</f>
        <v>0</v>
      </c>
      <c r="BL201" s="18" t="s">
        <v>128</v>
      </c>
      <c r="BM201" s="217" t="s">
        <v>277</v>
      </c>
    </row>
    <row r="202" s="2" customFormat="1">
      <c r="A202" s="39"/>
      <c r="B202" s="40"/>
      <c r="C202" s="41"/>
      <c r="D202" s="219" t="s">
        <v>130</v>
      </c>
      <c r="E202" s="41"/>
      <c r="F202" s="220" t="s">
        <v>275</v>
      </c>
      <c r="G202" s="41"/>
      <c r="H202" s="41"/>
      <c r="I202" s="221"/>
      <c r="J202" s="41"/>
      <c r="K202" s="41"/>
      <c r="L202" s="45"/>
      <c r="M202" s="222"/>
      <c r="N202" s="223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130</v>
      </c>
      <c r="AU202" s="18" t="s">
        <v>83</v>
      </c>
    </row>
    <row r="203" s="13" customFormat="1">
      <c r="A203" s="13"/>
      <c r="B203" s="226"/>
      <c r="C203" s="227"/>
      <c r="D203" s="219" t="s">
        <v>134</v>
      </c>
      <c r="E203" s="228" t="s">
        <v>19</v>
      </c>
      <c r="F203" s="229" t="s">
        <v>278</v>
      </c>
      <c r="G203" s="227"/>
      <c r="H203" s="230">
        <v>0.88300000000000001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134</v>
      </c>
      <c r="AU203" s="236" t="s">
        <v>83</v>
      </c>
      <c r="AV203" s="13" t="s">
        <v>83</v>
      </c>
      <c r="AW203" s="13" t="s">
        <v>33</v>
      </c>
      <c r="AX203" s="13" t="s">
        <v>72</v>
      </c>
      <c r="AY203" s="236" t="s">
        <v>121</v>
      </c>
    </row>
    <row r="204" s="14" customFormat="1">
      <c r="A204" s="14"/>
      <c r="B204" s="237"/>
      <c r="C204" s="238"/>
      <c r="D204" s="219" t="s">
        <v>134</v>
      </c>
      <c r="E204" s="239" t="s">
        <v>19</v>
      </c>
      <c r="F204" s="240" t="s">
        <v>136</v>
      </c>
      <c r="G204" s="238"/>
      <c r="H204" s="241">
        <v>0.88300000000000001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134</v>
      </c>
      <c r="AU204" s="247" t="s">
        <v>83</v>
      </c>
      <c r="AV204" s="14" t="s">
        <v>128</v>
      </c>
      <c r="AW204" s="14" t="s">
        <v>33</v>
      </c>
      <c r="AX204" s="14" t="s">
        <v>80</v>
      </c>
      <c r="AY204" s="247" t="s">
        <v>121</v>
      </c>
    </row>
    <row r="205" s="2" customFormat="1" ht="16.5" customHeight="1">
      <c r="A205" s="39"/>
      <c r="B205" s="40"/>
      <c r="C205" s="206" t="s">
        <v>279</v>
      </c>
      <c r="D205" s="206" t="s">
        <v>123</v>
      </c>
      <c r="E205" s="207" t="s">
        <v>280</v>
      </c>
      <c r="F205" s="208" t="s">
        <v>281</v>
      </c>
      <c r="G205" s="209" t="s">
        <v>126</v>
      </c>
      <c r="H205" s="210">
        <v>3303.75</v>
      </c>
      <c r="I205" s="211"/>
      <c r="J205" s="212">
        <f>ROUND(I205*H205,2)</f>
        <v>0</v>
      </c>
      <c r="K205" s="208" t="s">
        <v>127</v>
      </c>
      <c r="L205" s="45"/>
      <c r="M205" s="213" t="s">
        <v>19</v>
      </c>
      <c r="N205" s="214" t="s">
        <v>43</v>
      </c>
      <c r="O205" s="85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7" t="s">
        <v>128</v>
      </c>
      <c r="AT205" s="217" t="s">
        <v>123</v>
      </c>
      <c r="AU205" s="217" t="s">
        <v>83</v>
      </c>
      <c r="AY205" s="18" t="s">
        <v>121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80</v>
      </c>
      <c r="BK205" s="218">
        <f>ROUND(I205*H205,2)</f>
        <v>0</v>
      </c>
      <c r="BL205" s="18" t="s">
        <v>128</v>
      </c>
      <c r="BM205" s="217" t="s">
        <v>282</v>
      </c>
    </row>
    <row r="206" s="2" customFormat="1">
      <c r="A206" s="39"/>
      <c r="B206" s="40"/>
      <c r="C206" s="41"/>
      <c r="D206" s="219" t="s">
        <v>130</v>
      </c>
      <c r="E206" s="41"/>
      <c r="F206" s="220" t="s">
        <v>283</v>
      </c>
      <c r="G206" s="41"/>
      <c r="H206" s="41"/>
      <c r="I206" s="221"/>
      <c r="J206" s="41"/>
      <c r="K206" s="41"/>
      <c r="L206" s="45"/>
      <c r="M206" s="222"/>
      <c r="N206" s="223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130</v>
      </c>
      <c r="AU206" s="18" t="s">
        <v>83</v>
      </c>
    </row>
    <row r="207" s="2" customFormat="1">
      <c r="A207" s="39"/>
      <c r="B207" s="40"/>
      <c r="C207" s="41"/>
      <c r="D207" s="224" t="s">
        <v>132</v>
      </c>
      <c r="E207" s="41"/>
      <c r="F207" s="225" t="s">
        <v>284</v>
      </c>
      <c r="G207" s="41"/>
      <c r="H207" s="41"/>
      <c r="I207" s="221"/>
      <c r="J207" s="41"/>
      <c r="K207" s="41"/>
      <c r="L207" s="45"/>
      <c r="M207" s="222"/>
      <c r="N207" s="22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132</v>
      </c>
      <c r="AU207" s="18" t="s">
        <v>83</v>
      </c>
    </row>
    <row r="208" s="13" customFormat="1">
      <c r="A208" s="13"/>
      <c r="B208" s="226"/>
      <c r="C208" s="227"/>
      <c r="D208" s="219" t="s">
        <v>134</v>
      </c>
      <c r="E208" s="228" t="s">
        <v>19</v>
      </c>
      <c r="F208" s="229" t="s">
        <v>285</v>
      </c>
      <c r="G208" s="227"/>
      <c r="H208" s="230">
        <v>3303.75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134</v>
      </c>
      <c r="AU208" s="236" t="s">
        <v>83</v>
      </c>
      <c r="AV208" s="13" t="s">
        <v>83</v>
      </c>
      <c r="AW208" s="13" t="s">
        <v>33</v>
      </c>
      <c r="AX208" s="13" t="s">
        <v>80</v>
      </c>
      <c r="AY208" s="236" t="s">
        <v>121</v>
      </c>
    </row>
    <row r="209" s="2" customFormat="1" ht="16.5" customHeight="1">
      <c r="A209" s="39"/>
      <c r="B209" s="40"/>
      <c r="C209" s="206" t="s">
        <v>286</v>
      </c>
      <c r="D209" s="206" t="s">
        <v>123</v>
      </c>
      <c r="E209" s="207" t="s">
        <v>287</v>
      </c>
      <c r="F209" s="208" t="s">
        <v>288</v>
      </c>
      <c r="G209" s="209" t="s">
        <v>289</v>
      </c>
      <c r="H209" s="210">
        <v>6</v>
      </c>
      <c r="I209" s="211"/>
      <c r="J209" s="212">
        <f>ROUND(I209*H209,2)</f>
        <v>0</v>
      </c>
      <c r="K209" s="208" t="s">
        <v>127</v>
      </c>
      <c r="L209" s="45"/>
      <c r="M209" s="213" t="s">
        <v>19</v>
      </c>
      <c r="N209" s="214" t="s">
        <v>43</v>
      </c>
      <c r="O209" s="85"/>
      <c r="P209" s="215">
        <f>O209*H209</f>
        <v>0</v>
      </c>
      <c r="Q209" s="215">
        <v>0.089679999999999996</v>
      </c>
      <c r="R209" s="215">
        <f>Q209*H209</f>
        <v>0.53808</v>
      </c>
      <c r="S209" s="215">
        <v>0</v>
      </c>
      <c r="T209" s="21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7" t="s">
        <v>128</v>
      </c>
      <c r="AT209" s="217" t="s">
        <v>123</v>
      </c>
      <c r="AU209" s="217" t="s">
        <v>83</v>
      </c>
      <c r="AY209" s="18" t="s">
        <v>121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80</v>
      </c>
      <c r="BK209" s="218">
        <f>ROUND(I209*H209,2)</f>
        <v>0</v>
      </c>
      <c r="BL209" s="18" t="s">
        <v>128</v>
      </c>
      <c r="BM209" s="217" t="s">
        <v>290</v>
      </c>
    </row>
    <row r="210" s="2" customFormat="1">
      <c r="A210" s="39"/>
      <c r="B210" s="40"/>
      <c r="C210" s="41"/>
      <c r="D210" s="219" t="s">
        <v>130</v>
      </c>
      <c r="E210" s="41"/>
      <c r="F210" s="220" t="s">
        <v>291</v>
      </c>
      <c r="G210" s="41"/>
      <c r="H210" s="41"/>
      <c r="I210" s="221"/>
      <c r="J210" s="41"/>
      <c r="K210" s="41"/>
      <c r="L210" s="45"/>
      <c r="M210" s="222"/>
      <c r="N210" s="22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130</v>
      </c>
      <c r="AU210" s="18" t="s">
        <v>83</v>
      </c>
    </row>
    <row r="211" s="2" customFormat="1">
      <c r="A211" s="39"/>
      <c r="B211" s="40"/>
      <c r="C211" s="41"/>
      <c r="D211" s="224" t="s">
        <v>132</v>
      </c>
      <c r="E211" s="41"/>
      <c r="F211" s="225" t="s">
        <v>292</v>
      </c>
      <c r="G211" s="41"/>
      <c r="H211" s="41"/>
      <c r="I211" s="221"/>
      <c r="J211" s="41"/>
      <c r="K211" s="41"/>
      <c r="L211" s="45"/>
      <c r="M211" s="222"/>
      <c r="N211" s="22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132</v>
      </c>
      <c r="AU211" s="18" t="s">
        <v>83</v>
      </c>
    </row>
    <row r="212" s="13" customFormat="1">
      <c r="A212" s="13"/>
      <c r="B212" s="226"/>
      <c r="C212" s="227"/>
      <c r="D212" s="219" t="s">
        <v>134</v>
      </c>
      <c r="E212" s="228" t="s">
        <v>19</v>
      </c>
      <c r="F212" s="229" t="s">
        <v>293</v>
      </c>
      <c r="G212" s="227"/>
      <c r="H212" s="230">
        <v>6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134</v>
      </c>
      <c r="AU212" s="236" t="s">
        <v>83</v>
      </c>
      <c r="AV212" s="13" t="s">
        <v>83</v>
      </c>
      <c r="AW212" s="13" t="s">
        <v>33</v>
      </c>
      <c r="AX212" s="13" t="s">
        <v>72</v>
      </c>
      <c r="AY212" s="236" t="s">
        <v>121</v>
      </c>
    </row>
    <row r="213" s="14" customFormat="1">
      <c r="A213" s="14"/>
      <c r="B213" s="237"/>
      <c r="C213" s="238"/>
      <c r="D213" s="219" t="s">
        <v>134</v>
      </c>
      <c r="E213" s="239" t="s">
        <v>19</v>
      </c>
      <c r="F213" s="240" t="s">
        <v>136</v>
      </c>
      <c r="G213" s="238"/>
      <c r="H213" s="241">
        <v>6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134</v>
      </c>
      <c r="AU213" s="247" t="s">
        <v>83</v>
      </c>
      <c r="AV213" s="14" t="s">
        <v>128</v>
      </c>
      <c r="AW213" s="14" t="s">
        <v>33</v>
      </c>
      <c r="AX213" s="14" t="s">
        <v>80</v>
      </c>
      <c r="AY213" s="247" t="s">
        <v>121</v>
      </c>
    </row>
    <row r="214" s="2" customFormat="1" ht="16.5" customHeight="1">
      <c r="A214" s="39"/>
      <c r="B214" s="40"/>
      <c r="C214" s="206" t="s">
        <v>294</v>
      </c>
      <c r="D214" s="206" t="s">
        <v>123</v>
      </c>
      <c r="E214" s="207" t="s">
        <v>295</v>
      </c>
      <c r="F214" s="208" t="s">
        <v>296</v>
      </c>
      <c r="G214" s="209" t="s">
        <v>152</v>
      </c>
      <c r="H214" s="210">
        <v>17.66</v>
      </c>
      <c r="I214" s="211"/>
      <c r="J214" s="212">
        <f>ROUND(I214*H214,2)</f>
        <v>0</v>
      </c>
      <c r="K214" s="208" t="s">
        <v>127</v>
      </c>
      <c r="L214" s="45"/>
      <c r="M214" s="213" t="s">
        <v>19</v>
      </c>
      <c r="N214" s="214" t="s">
        <v>43</v>
      </c>
      <c r="O214" s="85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7" t="s">
        <v>128</v>
      </c>
      <c r="AT214" s="217" t="s">
        <v>123</v>
      </c>
      <c r="AU214" s="217" t="s">
        <v>83</v>
      </c>
      <c r="AY214" s="18" t="s">
        <v>121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80</v>
      </c>
      <c r="BK214" s="218">
        <f>ROUND(I214*H214,2)</f>
        <v>0</v>
      </c>
      <c r="BL214" s="18" t="s">
        <v>128</v>
      </c>
      <c r="BM214" s="217" t="s">
        <v>297</v>
      </c>
    </row>
    <row r="215" s="2" customFormat="1">
      <c r="A215" s="39"/>
      <c r="B215" s="40"/>
      <c r="C215" s="41"/>
      <c r="D215" s="219" t="s">
        <v>130</v>
      </c>
      <c r="E215" s="41"/>
      <c r="F215" s="220" t="s">
        <v>298</v>
      </c>
      <c r="G215" s="41"/>
      <c r="H215" s="41"/>
      <c r="I215" s="221"/>
      <c r="J215" s="41"/>
      <c r="K215" s="41"/>
      <c r="L215" s="45"/>
      <c r="M215" s="222"/>
      <c r="N215" s="22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130</v>
      </c>
      <c r="AU215" s="18" t="s">
        <v>83</v>
      </c>
    </row>
    <row r="216" s="2" customFormat="1">
      <c r="A216" s="39"/>
      <c r="B216" s="40"/>
      <c r="C216" s="41"/>
      <c r="D216" s="224" t="s">
        <v>132</v>
      </c>
      <c r="E216" s="41"/>
      <c r="F216" s="225" t="s">
        <v>299</v>
      </c>
      <c r="G216" s="41"/>
      <c r="H216" s="41"/>
      <c r="I216" s="221"/>
      <c r="J216" s="41"/>
      <c r="K216" s="41"/>
      <c r="L216" s="45"/>
      <c r="M216" s="222"/>
      <c r="N216" s="223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132</v>
      </c>
      <c r="AU216" s="18" t="s">
        <v>83</v>
      </c>
    </row>
    <row r="217" s="13" customFormat="1">
      <c r="A217" s="13"/>
      <c r="B217" s="226"/>
      <c r="C217" s="227"/>
      <c r="D217" s="219" t="s">
        <v>134</v>
      </c>
      <c r="E217" s="228" t="s">
        <v>19</v>
      </c>
      <c r="F217" s="229" t="s">
        <v>300</v>
      </c>
      <c r="G217" s="227"/>
      <c r="H217" s="230">
        <v>17.66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134</v>
      </c>
      <c r="AU217" s="236" t="s">
        <v>83</v>
      </c>
      <c r="AV217" s="13" t="s">
        <v>83</v>
      </c>
      <c r="AW217" s="13" t="s">
        <v>33</v>
      </c>
      <c r="AX217" s="13" t="s">
        <v>72</v>
      </c>
      <c r="AY217" s="236" t="s">
        <v>121</v>
      </c>
    </row>
    <row r="218" s="14" customFormat="1">
      <c r="A218" s="14"/>
      <c r="B218" s="237"/>
      <c r="C218" s="238"/>
      <c r="D218" s="219" t="s">
        <v>134</v>
      </c>
      <c r="E218" s="239" t="s">
        <v>19</v>
      </c>
      <c r="F218" s="240" t="s">
        <v>136</v>
      </c>
      <c r="G218" s="238"/>
      <c r="H218" s="241">
        <v>17.66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134</v>
      </c>
      <c r="AU218" s="247" t="s">
        <v>83</v>
      </c>
      <c r="AV218" s="14" t="s">
        <v>128</v>
      </c>
      <c r="AW218" s="14" t="s">
        <v>33</v>
      </c>
      <c r="AX218" s="14" t="s">
        <v>80</v>
      </c>
      <c r="AY218" s="247" t="s">
        <v>121</v>
      </c>
    </row>
    <row r="219" s="2" customFormat="1" ht="16.5" customHeight="1">
      <c r="A219" s="39"/>
      <c r="B219" s="40"/>
      <c r="C219" s="206" t="s">
        <v>301</v>
      </c>
      <c r="D219" s="206" t="s">
        <v>123</v>
      </c>
      <c r="E219" s="207" t="s">
        <v>302</v>
      </c>
      <c r="F219" s="208" t="s">
        <v>303</v>
      </c>
      <c r="G219" s="209" t="s">
        <v>152</v>
      </c>
      <c r="H219" s="210">
        <v>17.66</v>
      </c>
      <c r="I219" s="211"/>
      <c r="J219" s="212">
        <f>ROUND(I219*H219,2)</f>
        <v>0</v>
      </c>
      <c r="K219" s="208" t="s">
        <v>127</v>
      </c>
      <c r="L219" s="45"/>
      <c r="M219" s="213" t="s">
        <v>19</v>
      </c>
      <c r="N219" s="214" t="s">
        <v>43</v>
      </c>
      <c r="O219" s="85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7" t="s">
        <v>128</v>
      </c>
      <c r="AT219" s="217" t="s">
        <v>123</v>
      </c>
      <c r="AU219" s="217" t="s">
        <v>83</v>
      </c>
      <c r="AY219" s="18" t="s">
        <v>121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8" t="s">
        <v>80</v>
      </c>
      <c r="BK219" s="218">
        <f>ROUND(I219*H219,2)</f>
        <v>0</v>
      </c>
      <c r="BL219" s="18" t="s">
        <v>128</v>
      </c>
      <c r="BM219" s="217" t="s">
        <v>304</v>
      </c>
    </row>
    <row r="220" s="2" customFormat="1">
      <c r="A220" s="39"/>
      <c r="B220" s="40"/>
      <c r="C220" s="41"/>
      <c r="D220" s="219" t="s">
        <v>130</v>
      </c>
      <c r="E220" s="41"/>
      <c r="F220" s="220" t="s">
        <v>305</v>
      </c>
      <c r="G220" s="41"/>
      <c r="H220" s="41"/>
      <c r="I220" s="221"/>
      <c r="J220" s="41"/>
      <c r="K220" s="41"/>
      <c r="L220" s="45"/>
      <c r="M220" s="222"/>
      <c r="N220" s="223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130</v>
      </c>
      <c r="AU220" s="18" t="s">
        <v>83</v>
      </c>
    </row>
    <row r="221" s="2" customFormat="1">
      <c r="A221" s="39"/>
      <c r="B221" s="40"/>
      <c r="C221" s="41"/>
      <c r="D221" s="224" t="s">
        <v>132</v>
      </c>
      <c r="E221" s="41"/>
      <c r="F221" s="225" t="s">
        <v>306</v>
      </c>
      <c r="G221" s="41"/>
      <c r="H221" s="41"/>
      <c r="I221" s="221"/>
      <c r="J221" s="41"/>
      <c r="K221" s="41"/>
      <c r="L221" s="45"/>
      <c r="M221" s="222"/>
      <c r="N221" s="223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132</v>
      </c>
      <c r="AU221" s="18" t="s">
        <v>83</v>
      </c>
    </row>
    <row r="222" s="13" customFormat="1">
      <c r="A222" s="13"/>
      <c r="B222" s="226"/>
      <c r="C222" s="227"/>
      <c r="D222" s="219" t="s">
        <v>134</v>
      </c>
      <c r="E222" s="228" t="s">
        <v>19</v>
      </c>
      <c r="F222" s="229" t="s">
        <v>307</v>
      </c>
      <c r="G222" s="227"/>
      <c r="H222" s="230">
        <v>17.66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134</v>
      </c>
      <c r="AU222" s="236" t="s">
        <v>83</v>
      </c>
      <c r="AV222" s="13" t="s">
        <v>83</v>
      </c>
      <c r="AW222" s="13" t="s">
        <v>33</v>
      </c>
      <c r="AX222" s="13" t="s">
        <v>72</v>
      </c>
      <c r="AY222" s="236" t="s">
        <v>121</v>
      </c>
    </row>
    <row r="223" s="14" customFormat="1">
      <c r="A223" s="14"/>
      <c r="B223" s="237"/>
      <c r="C223" s="238"/>
      <c r="D223" s="219" t="s">
        <v>134</v>
      </c>
      <c r="E223" s="239" t="s">
        <v>19</v>
      </c>
      <c r="F223" s="240" t="s">
        <v>136</v>
      </c>
      <c r="G223" s="238"/>
      <c r="H223" s="241">
        <v>17.66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134</v>
      </c>
      <c r="AU223" s="247" t="s">
        <v>83</v>
      </c>
      <c r="AV223" s="14" t="s">
        <v>128</v>
      </c>
      <c r="AW223" s="14" t="s">
        <v>33</v>
      </c>
      <c r="AX223" s="14" t="s">
        <v>80</v>
      </c>
      <c r="AY223" s="247" t="s">
        <v>121</v>
      </c>
    </row>
    <row r="224" s="2" customFormat="1" ht="16.5" customHeight="1">
      <c r="A224" s="39"/>
      <c r="B224" s="40"/>
      <c r="C224" s="206" t="s">
        <v>7</v>
      </c>
      <c r="D224" s="206" t="s">
        <v>123</v>
      </c>
      <c r="E224" s="207" t="s">
        <v>308</v>
      </c>
      <c r="F224" s="208" t="s">
        <v>309</v>
      </c>
      <c r="G224" s="209" t="s">
        <v>152</v>
      </c>
      <c r="H224" s="210">
        <v>158.94</v>
      </c>
      <c r="I224" s="211"/>
      <c r="J224" s="212">
        <f>ROUND(I224*H224,2)</f>
        <v>0</v>
      </c>
      <c r="K224" s="208" t="s">
        <v>127</v>
      </c>
      <c r="L224" s="45"/>
      <c r="M224" s="213" t="s">
        <v>19</v>
      </c>
      <c r="N224" s="214" t="s">
        <v>43</v>
      </c>
      <c r="O224" s="85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7" t="s">
        <v>128</v>
      </c>
      <c r="AT224" s="217" t="s">
        <v>123</v>
      </c>
      <c r="AU224" s="217" t="s">
        <v>83</v>
      </c>
      <c r="AY224" s="18" t="s">
        <v>121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80</v>
      </c>
      <c r="BK224" s="218">
        <f>ROUND(I224*H224,2)</f>
        <v>0</v>
      </c>
      <c r="BL224" s="18" t="s">
        <v>128</v>
      </c>
      <c r="BM224" s="217" t="s">
        <v>310</v>
      </c>
    </row>
    <row r="225" s="2" customFormat="1">
      <c r="A225" s="39"/>
      <c r="B225" s="40"/>
      <c r="C225" s="41"/>
      <c r="D225" s="219" t="s">
        <v>130</v>
      </c>
      <c r="E225" s="41"/>
      <c r="F225" s="220" t="s">
        <v>311</v>
      </c>
      <c r="G225" s="41"/>
      <c r="H225" s="41"/>
      <c r="I225" s="221"/>
      <c r="J225" s="41"/>
      <c r="K225" s="41"/>
      <c r="L225" s="45"/>
      <c r="M225" s="222"/>
      <c r="N225" s="22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130</v>
      </c>
      <c r="AU225" s="18" t="s">
        <v>83</v>
      </c>
    </row>
    <row r="226" s="2" customFormat="1">
      <c r="A226" s="39"/>
      <c r="B226" s="40"/>
      <c r="C226" s="41"/>
      <c r="D226" s="224" t="s">
        <v>132</v>
      </c>
      <c r="E226" s="41"/>
      <c r="F226" s="225" t="s">
        <v>312</v>
      </c>
      <c r="G226" s="41"/>
      <c r="H226" s="41"/>
      <c r="I226" s="221"/>
      <c r="J226" s="41"/>
      <c r="K226" s="41"/>
      <c r="L226" s="45"/>
      <c r="M226" s="222"/>
      <c r="N226" s="22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132</v>
      </c>
      <c r="AU226" s="18" t="s">
        <v>83</v>
      </c>
    </row>
    <row r="227" s="13" customFormat="1">
      <c r="A227" s="13"/>
      <c r="B227" s="226"/>
      <c r="C227" s="227"/>
      <c r="D227" s="219" t="s">
        <v>134</v>
      </c>
      <c r="E227" s="228" t="s">
        <v>19</v>
      </c>
      <c r="F227" s="229" t="s">
        <v>313</v>
      </c>
      <c r="G227" s="227"/>
      <c r="H227" s="230">
        <v>158.94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134</v>
      </c>
      <c r="AU227" s="236" t="s">
        <v>83</v>
      </c>
      <c r="AV227" s="13" t="s">
        <v>83</v>
      </c>
      <c r="AW227" s="13" t="s">
        <v>33</v>
      </c>
      <c r="AX227" s="13" t="s">
        <v>72</v>
      </c>
      <c r="AY227" s="236" t="s">
        <v>121</v>
      </c>
    </row>
    <row r="228" s="14" customFormat="1">
      <c r="A228" s="14"/>
      <c r="B228" s="237"/>
      <c r="C228" s="238"/>
      <c r="D228" s="219" t="s">
        <v>134</v>
      </c>
      <c r="E228" s="239" t="s">
        <v>19</v>
      </c>
      <c r="F228" s="240" t="s">
        <v>136</v>
      </c>
      <c r="G228" s="238"/>
      <c r="H228" s="241">
        <v>158.94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134</v>
      </c>
      <c r="AU228" s="247" t="s">
        <v>83</v>
      </c>
      <c r="AV228" s="14" t="s">
        <v>128</v>
      </c>
      <c r="AW228" s="14" t="s">
        <v>33</v>
      </c>
      <c r="AX228" s="14" t="s">
        <v>80</v>
      </c>
      <c r="AY228" s="247" t="s">
        <v>121</v>
      </c>
    </row>
    <row r="229" s="12" customFormat="1" ht="22.8" customHeight="1">
      <c r="A229" s="12"/>
      <c r="B229" s="190"/>
      <c r="C229" s="191"/>
      <c r="D229" s="192" t="s">
        <v>71</v>
      </c>
      <c r="E229" s="204" t="s">
        <v>83</v>
      </c>
      <c r="F229" s="204" t="s">
        <v>314</v>
      </c>
      <c r="G229" s="191"/>
      <c r="H229" s="191"/>
      <c r="I229" s="194"/>
      <c r="J229" s="205">
        <f>BK229</f>
        <v>0</v>
      </c>
      <c r="K229" s="191"/>
      <c r="L229" s="196"/>
      <c r="M229" s="197"/>
      <c r="N229" s="198"/>
      <c r="O229" s="198"/>
      <c r="P229" s="199">
        <f>SUM(P230:P263)</f>
        <v>0</v>
      </c>
      <c r="Q229" s="198"/>
      <c r="R229" s="199">
        <f>SUM(R230:R263)</f>
        <v>171.18339120000002</v>
      </c>
      <c r="S229" s="198"/>
      <c r="T229" s="200">
        <f>SUM(T230:T263)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1" t="s">
        <v>80</v>
      </c>
      <c r="AT229" s="202" t="s">
        <v>71</v>
      </c>
      <c r="AU229" s="202" t="s">
        <v>80</v>
      </c>
      <c r="AY229" s="201" t="s">
        <v>121</v>
      </c>
      <c r="BK229" s="203">
        <f>SUM(BK230:BK263)</f>
        <v>0</v>
      </c>
    </row>
    <row r="230" s="2" customFormat="1" ht="16.5" customHeight="1">
      <c r="A230" s="39"/>
      <c r="B230" s="40"/>
      <c r="C230" s="206" t="s">
        <v>315</v>
      </c>
      <c r="D230" s="206" t="s">
        <v>123</v>
      </c>
      <c r="E230" s="207" t="s">
        <v>316</v>
      </c>
      <c r="F230" s="208" t="s">
        <v>317</v>
      </c>
      <c r="G230" s="209" t="s">
        <v>152</v>
      </c>
      <c r="H230" s="210">
        <v>6</v>
      </c>
      <c r="I230" s="211"/>
      <c r="J230" s="212">
        <f>ROUND(I230*H230,2)</f>
        <v>0</v>
      </c>
      <c r="K230" s="208" t="s">
        <v>127</v>
      </c>
      <c r="L230" s="45"/>
      <c r="M230" s="213" t="s">
        <v>19</v>
      </c>
      <c r="N230" s="214" t="s">
        <v>43</v>
      </c>
      <c r="O230" s="85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7" t="s">
        <v>128</v>
      </c>
      <c r="AT230" s="217" t="s">
        <v>123</v>
      </c>
      <c r="AU230" s="217" t="s">
        <v>83</v>
      </c>
      <c r="AY230" s="18" t="s">
        <v>121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80</v>
      </c>
      <c r="BK230" s="218">
        <f>ROUND(I230*H230,2)</f>
        <v>0</v>
      </c>
      <c r="BL230" s="18" t="s">
        <v>128</v>
      </c>
      <c r="BM230" s="217" t="s">
        <v>318</v>
      </c>
    </row>
    <row r="231" s="2" customFormat="1">
      <c r="A231" s="39"/>
      <c r="B231" s="40"/>
      <c r="C231" s="41"/>
      <c r="D231" s="219" t="s">
        <v>130</v>
      </c>
      <c r="E231" s="41"/>
      <c r="F231" s="220" t="s">
        <v>319</v>
      </c>
      <c r="G231" s="41"/>
      <c r="H231" s="41"/>
      <c r="I231" s="221"/>
      <c r="J231" s="41"/>
      <c r="K231" s="41"/>
      <c r="L231" s="45"/>
      <c r="M231" s="222"/>
      <c r="N231" s="22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130</v>
      </c>
      <c r="AU231" s="18" t="s">
        <v>83</v>
      </c>
    </row>
    <row r="232" s="2" customFormat="1">
      <c r="A232" s="39"/>
      <c r="B232" s="40"/>
      <c r="C232" s="41"/>
      <c r="D232" s="224" t="s">
        <v>132</v>
      </c>
      <c r="E232" s="41"/>
      <c r="F232" s="225" t="s">
        <v>320</v>
      </c>
      <c r="G232" s="41"/>
      <c r="H232" s="41"/>
      <c r="I232" s="221"/>
      <c r="J232" s="41"/>
      <c r="K232" s="41"/>
      <c r="L232" s="45"/>
      <c r="M232" s="222"/>
      <c r="N232" s="223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132</v>
      </c>
      <c r="AU232" s="18" t="s">
        <v>83</v>
      </c>
    </row>
    <row r="233" s="13" customFormat="1">
      <c r="A233" s="13"/>
      <c r="B233" s="226"/>
      <c r="C233" s="227"/>
      <c r="D233" s="219" t="s">
        <v>134</v>
      </c>
      <c r="E233" s="228" t="s">
        <v>19</v>
      </c>
      <c r="F233" s="229" t="s">
        <v>321</v>
      </c>
      <c r="G233" s="227"/>
      <c r="H233" s="230">
        <v>6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134</v>
      </c>
      <c r="AU233" s="236" t="s">
        <v>83</v>
      </c>
      <c r="AV233" s="13" t="s">
        <v>83</v>
      </c>
      <c r="AW233" s="13" t="s">
        <v>33</v>
      </c>
      <c r="AX233" s="13" t="s">
        <v>72</v>
      </c>
      <c r="AY233" s="236" t="s">
        <v>121</v>
      </c>
    </row>
    <row r="234" s="14" customFormat="1">
      <c r="A234" s="14"/>
      <c r="B234" s="237"/>
      <c r="C234" s="238"/>
      <c r="D234" s="219" t="s">
        <v>134</v>
      </c>
      <c r="E234" s="239" t="s">
        <v>19</v>
      </c>
      <c r="F234" s="240" t="s">
        <v>136</v>
      </c>
      <c r="G234" s="238"/>
      <c r="H234" s="241">
        <v>6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134</v>
      </c>
      <c r="AU234" s="247" t="s">
        <v>83</v>
      </c>
      <c r="AV234" s="14" t="s">
        <v>128</v>
      </c>
      <c r="AW234" s="14" t="s">
        <v>33</v>
      </c>
      <c r="AX234" s="14" t="s">
        <v>80</v>
      </c>
      <c r="AY234" s="247" t="s">
        <v>121</v>
      </c>
    </row>
    <row r="235" s="2" customFormat="1" ht="16.5" customHeight="1">
      <c r="A235" s="39"/>
      <c r="B235" s="40"/>
      <c r="C235" s="206" t="s">
        <v>322</v>
      </c>
      <c r="D235" s="206" t="s">
        <v>123</v>
      </c>
      <c r="E235" s="207" t="s">
        <v>323</v>
      </c>
      <c r="F235" s="208" t="s">
        <v>324</v>
      </c>
      <c r="G235" s="209" t="s">
        <v>152</v>
      </c>
      <c r="H235" s="210">
        <v>0.90000000000000002</v>
      </c>
      <c r="I235" s="211"/>
      <c r="J235" s="212">
        <f>ROUND(I235*H235,2)</f>
        <v>0</v>
      </c>
      <c r="K235" s="208" t="s">
        <v>127</v>
      </c>
      <c r="L235" s="45"/>
      <c r="M235" s="213" t="s">
        <v>19</v>
      </c>
      <c r="N235" s="214" t="s">
        <v>43</v>
      </c>
      <c r="O235" s="85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7" t="s">
        <v>128</v>
      </c>
      <c r="AT235" s="217" t="s">
        <v>123</v>
      </c>
      <c r="AU235" s="217" t="s">
        <v>83</v>
      </c>
      <c r="AY235" s="18" t="s">
        <v>121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8" t="s">
        <v>80</v>
      </c>
      <c r="BK235" s="218">
        <f>ROUND(I235*H235,2)</f>
        <v>0</v>
      </c>
      <c r="BL235" s="18" t="s">
        <v>128</v>
      </c>
      <c r="BM235" s="217" t="s">
        <v>325</v>
      </c>
    </row>
    <row r="236" s="2" customFormat="1">
      <c r="A236" s="39"/>
      <c r="B236" s="40"/>
      <c r="C236" s="41"/>
      <c r="D236" s="219" t="s">
        <v>130</v>
      </c>
      <c r="E236" s="41"/>
      <c r="F236" s="220" t="s">
        <v>326</v>
      </c>
      <c r="G236" s="41"/>
      <c r="H236" s="41"/>
      <c r="I236" s="221"/>
      <c r="J236" s="41"/>
      <c r="K236" s="41"/>
      <c r="L236" s="45"/>
      <c r="M236" s="222"/>
      <c r="N236" s="223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130</v>
      </c>
      <c r="AU236" s="18" t="s">
        <v>83</v>
      </c>
    </row>
    <row r="237" s="2" customFormat="1">
      <c r="A237" s="39"/>
      <c r="B237" s="40"/>
      <c r="C237" s="41"/>
      <c r="D237" s="224" t="s">
        <v>132</v>
      </c>
      <c r="E237" s="41"/>
      <c r="F237" s="225" t="s">
        <v>327</v>
      </c>
      <c r="G237" s="41"/>
      <c r="H237" s="41"/>
      <c r="I237" s="221"/>
      <c r="J237" s="41"/>
      <c r="K237" s="41"/>
      <c r="L237" s="45"/>
      <c r="M237" s="222"/>
      <c r="N237" s="223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132</v>
      </c>
      <c r="AU237" s="18" t="s">
        <v>83</v>
      </c>
    </row>
    <row r="238" s="13" customFormat="1">
      <c r="A238" s="13"/>
      <c r="B238" s="226"/>
      <c r="C238" s="227"/>
      <c r="D238" s="219" t="s">
        <v>134</v>
      </c>
      <c r="E238" s="228" t="s">
        <v>19</v>
      </c>
      <c r="F238" s="229" t="s">
        <v>328</v>
      </c>
      <c r="G238" s="227"/>
      <c r="H238" s="230">
        <v>0.90000000000000002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134</v>
      </c>
      <c r="AU238" s="236" t="s">
        <v>83</v>
      </c>
      <c r="AV238" s="13" t="s">
        <v>83</v>
      </c>
      <c r="AW238" s="13" t="s">
        <v>33</v>
      </c>
      <c r="AX238" s="13" t="s">
        <v>72</v>
      </c>
      <c r="AY238" s="236" t="s">
        <v>121</v>
      </c>
    </row>
    <row r="239" s="14" customFormat="1">
      <c r="A239" s="14"/>
      <c r="B239" s="237"/>
      <c r="C239" s="238"/>
      <c r="D239" s="219" t="s">
        <v>134</v>
      </c>
      <c r="E239" s="239" t="s">
        <v>19</v>
      </c>
      <c r="F239" s="240" t="s">
        <v>136</v>
      </c>
      <c r="G239" s="238"/>
      <c r="H239" s="241">
        <v>0.90000000000000002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134</v>
      </c>
      <c r="AU239" s="247" t="s">
        <v>83</v>
      </c>
      <c r="AV239" s="14" t="s">
        <v>128</v>
      </c>
      <c r="AW239" s="14" t="s">
        <v>33</v>
      </c>
      <c r="AX239" s="14" t="s">
        <v>80</v>
      </c>
      <c r="AY239" s="247" t="s">
        <v>121</v>
      </c>
    </row>
    <row r="240" s="2" customFormat="1" ht="16.5" customHeight="1">
      <c r="A240" s="39"/>
      <c r="B240" s="40"/>
      <c r="C240" s="206" t="s">
        <v>329</v>
      </c>
      <c r="D240" s="206" t="s">
        <v>123</v>
      </c>
      <c r="E240" s="207" t="s">
        <v>330</v>
      </c>
      <c r="F240" s="208" t="s">
        <v>331</v>
      </c>
      <c r="G240" s="209" t="s">
        <v>126</v>
      </c>
      <c r="H240" s="210">
        <v>1480</v>
      </c>
      <c r="I240" s="211"/>
      <c r="J240" s="212">
        <f>ROUND(I240*H240,2)</f>
        <v>0</v>
      </c>
      <c r="K240" s="208" t="s">
        <v>127</v>
      </c>
      <c r="L240" s="45"/>
      <c r="M240" s="213" t="s">
        <v>19</v>
      </c>
      <c r="N240" s="214" t="s">
        <v>43</v>
      </c>
      <c r="O240" s="85"/>
      <c r="P240" s="215">
        <f>O240*H240</f>
        <v>0</v>
      </c>
      <c r="Q240" s="215">
        <v>0.00016694</v>
      </c>
      <c r="R240" s="215">
        <f>Q240*H240</f>
        <v>0.24707119999999999</v>
      </c>
      <c r="S240" s="215">
        <v>0</v>
      </c>
      <c r="T240" s="21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7" t="s">
        <v>128</v>
      </c>
      <c r="AT240" s="217" t="s">
        <v>123</v>
      </c>
      <c r="AU240" s="217" t="s">
        <v>83</v>
      </c>
      <c r="AY240" s="18" t="s">
        <v>121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80</v>
      </c>
      <c r="BK240" s="218">
        <f>ROUND(I240*H240,2)</f>
        <v>0</v>
      </c>
      <c r="BL240" s="18" t="s">
        <v>128</v>
      </c>
      <c r="BM240" s="217" t="s">
        <v>332</v>
      </c>
    </row>
    <row r="241" s="2" customFormat="1">
      <c r="A241" s="39"/>
      <c r="B241" s="40"/>
      <c r="C241" s="41"/>
      <c r="D241" s="219" t="s">
        <v>130</v>
      </c>
      <c r="E241" s="41"/>
      <c r="F241" s="220" t="s">
        <v>333</v>
      </c>
      <c r="G241" s="41"/>
      <c r="H241" s="41"/>
      <c r="I241" s="221"/>
      <c r="J241" s="41"/>
      <c r="K241" s="41"/>
      <c r="L241" s="45"/>
      <c r="M241" s="222"/>
      <c r="N241" s="223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130</v>
      </c>
      <c r="AU241" s="18" t="s">
        <v>83</v>
      </c>
    </row>
    <row r="242" s="2" customFormat="1">
      <c r="A242" s="39"/>
      <c r="B242" s="40"/>
      <c r="C242" s="41"/>
      <c r="D242" s="224" t="s">
        <v>132</v>
      </c>
      <c r="E242" s="41"/>
      <c r="F242" s="225" t="s">
        <v>334</v>
      </c>
      <c r="G242" s="41"/>
      <c r="H242" s="41"/>
      <c r="I242" s="221"/>
      <c r="J242" s="41"/>
      <c r="K242" s="41"/>
      <c r="L242" s="45"/>
      <c r="M242" s="222"/>
      <c r="N242" s="223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132</v>
      </c>
      <c r="AU242" s="18" t="s">
        <v>83</v>
      </c>
    </row>
    <row r="243" s="13" customFormat="1">
      <c r="A243" s="13"/>
      <c r="B243" s="226"/>
      <c r="C243" s="227"/>
      <c r="D243" s="219" t="s">
        <v>134</v>
      </c>
      <c r="E243" s="228" t="s">
        <v>19</v>
      </c>
      <c r="F243" s="229" t="s">
        <v>335</v>
      </c>
      <c r="G243" s="227"/>
      <c r="H243" s="230">
        <v>1480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134</v>
      </c>
      <c r="AU243" s="236" t="s">
        <v>83</v>
      </c>
      <c r="AV243" s="13" t="s">
        <v>83</v>
      </c>
      <c r="AW243" s="13" t="s">
        <v>33</v>
      </c>
      <c r="AX243" s="13" t="s">
        <v>72</v>
      </c>
      <c r="AY243" s="236" t="s">
        <v>121</v>
      </c>
    </row>
    <row r="244" s="14" customFormat="1">
      <c r="A244" s="14"/>
      <c r="B244" s="237"/>
      <c r="C244" s="238"/>
      <c r="D244" s="219" t="s">
        <v>134</v>
      </c>
      <c r="E244" s="239" t="s">
        <v>19</v>
      </c>
      <c r="F244" s="240" t="s">
        <v>136</v>
      </c>
      <c r="G244" s="238"/>
      <c r="H244" s="241">
        <v>1480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134</v>
      </c>
      <c r="AU244" s="247" t="s">
        <v>83</v>
      </c>
      <c r="AV244" s="14" t="s">
        <v>128</v>
      </c>
      <c r="AW244" s="14" t="s">
        <v>33</v>
      </c>
      <c r="AX244" s="14" t="s">
        <v>80</v>
      </c>
      <c r="AY244" s="247" t="s">
        <v>121</v>
      </c>
    </row>
    <row r="245" s="2" customFormat="1" ht="16.5" customHeight="1">
      <c r="A245" s="39"/>
      <c r="B245" s="40"/>
      <c r="C245" s="258" t="s">
        <v>336</v>
      </c>
      <c r="D245" s="258" t="s">
        <v>273</v>
      </c>
      <c r="E245" s="259" t="s">
        <v>337</v>
      </c>
      <c r="F245" s="260" t="s">
        <v>338</v>
      </c>
      <c r="G245" s="261" t="s">
        <v>126</v>
      </c>
      <c r="H245" s="262">
        <v>1509.5999999999999</v>
      </c>
      <c r="I245" s="263"/>
      <c r="J245" s="264">
        <f>ROUND(I245*H245,2)</f>
        <v>0</v>
      </c>
      <c r="K245" s="260" t="s">
        <v>127</v>
      </c>
      <c r="L245" s="265"/>
      <c r="M245" s="266" t="s">
        <v>19</v>
      </c>
      <c r="N245" s="267" t="s">
        <v>43</v>
      </c>
      <c r="O245" s="85"/>
      <c r="P245" s="215">
        <f>O245*H245</f>
        <v>0</v>
      </c>
      <c r="Q245" s="215">
        <v>0.00014999999999999999</v>
      </c>
      <c r="R245" s="215">
        <f>Q245*H245</f>
        <v>0.22643999999999998</v>
      </c>
      <c r="S245" s="215">
        <v>0</v>
      </c>
      <c r="T245" s="21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7" t="s">
        <v>214</v>
      </c>
      <c r="AT245" s="217" t="s">
        <v>273</v>
      </c>
      <c r="AU245" s="217" t="s">
        <v>83</v>
      </c>
      <c r="AY245" s="18" t="s">
        <v>121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80</v>
      </c>
      <c r="BK245" s="218">
        <f>ROUND(I245*H245,2)</f>
        <v>0</v>
      </c>
      <c r="BL245" s="18" t="s">
        <v>128</v>
      </c>
      <c r="BM245" s="217" t="s">
        <v>339</v>
      </c>
    </row>
    <row r="246" s="2" customFormat="1">
      <c r="A246" s="39"/>
      <c r="B246" s="40"/>
      <c r="C246" s="41"/>
      <c r="D246" s="219" t="s">
        <v>130</v>
      </c>
      <c r="E246" s="41"/>
      <c r="F246" s="220" t="s">
        <v>338</v>
      </c>
      <c r="G246" s="41"/>
      <c r="H246" s="41"/>
      <c r="I246" s="221"/>
      <c r="J246" s="41"/>
      <c r="K246" s="41"/>
      <c r="L246" s="45"/>
      <c r="M246" s="222"/>
      <c r="N246" s="223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130</v>
      </c>
      <c r="AU246" s="18" t="s">
        <v>83</v>
      </c>
    </row>
    <row r="247" s="13" customFormat="1">
      <c r="A247" s="13"/>
      <c r="B247" s="226"/>
      <c r="C247" s="227"/>
      <c r="D247" s="219" t="s">
        <v>134</v>
      </c>
      <c r="E247" s="228" t="s">
        <v>19</v>
      </c>
      <c r="F247" s="229" t="s">
        <v>340</v>
      </c>
      <c r="G247" s="227"/>
      <c r="H247" s="230">
        <v>1509.5999999999999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134</v>
      </c>
      <c r="AU247" s="236" t="s">
        <v>83</v>
      </c>
      <c r="AV247" s="13" t="s">
        <v>83</v>
      </c>
      <c r="AW247" s="13" t="s">
        <v>33</v>
      </c>
      <c r="AX247" s="13" t="s">
        <v>72</v>
      </c>
      <c r="AY247" s="236" t="s">
        <v>121</v>
      </c>
    </row>
    <row r="248" s="14" customFormat="1">
      <c r="A248" s="14"/>
      <c r="B248" s="237"/>
      <c r="C248" s="238"/>
      <c r="D248" s="219" t="s">
        <v>134</v>
      </c>
      <c r="E248" s="239" t="s">
        <v>19</v>
      </c>
      <c r="F248" s="240" t="s">
        <v>136</v>
      </c>
      <c r="G248" s="238"/>
      <c r="H248" s="241">
        <v>1509.5999999999999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134</v>
      </c>
      <c r="AU248" s="247" t="s">
        <v>83</v>
      </c>
      <c r="AV248" s="14" t="s">
        <v>128</v>
      </c>
      <c r="AW248" s="14" t="s">
        <v>33</v>
      </c>
      <c r="AX248" s="14" t="s">
        <v>80</v>
      </c>
      <c r="AY248" s="247" t="s">
        <v>121</v>
      </c>
    </row>
    <row r="249" s="2" customFormat="1" ht="16.5" customHeight="1">
      <c r="A249" s="39"/>
      <c r="B249" s="40"/>
      <c r="C249" s="206" t="s">
        <v>341</v>
      </c>
      <c r="D249" s="206" t="s">
        <v>123</v>
      </c>
      <c r="E249" s="207" t="s">
        <v>342</v>
      </c>
      <c r="F249" s="208" t="s">
        <v>343</v>
      </c>
      <c r="G249" s="209" t="s">
        <v>126</v>
      </c>
      <c r="H249" s="210">
        <v>34</v>
      </c>
      <c r="I249" s="211"/>
      <c r="J249" s="212">
        <f>ROUND(I249*H249,2)</f>
        <v>0</v>
      </c>
      <c r="K249" s="208" t="s">
        <v>127</v>
      </c>
      <c r="L249" s="45"/>
      <c r="M249" s="213" t="s">
        <v>19</v>
      </c>
      <c r="N249" s="214" t="s">
        <v>43</v>
      </c>
      <c r="O249" s="85"/>
      <c r="P249" s="215">
        <f>O249*H249</f>
        <v>0</v>
      </c>
      <c r="Q249" s="215">
        <v>0.00027</v>
      </c>
      <c r="R249" s="215">
        <f>Q249*H249</f>
        <v>0.0091800000000000007</v>
      </c>
      <c r="S249" s="215">
        <v>0</v>
      </c>
      <c r="T249" s="21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7" t="s">
        <v>128</v>
      </c>
      <c r="AT249" s="217" t="s">
        <v>123</v>
      </c>
      <c r="AU249" s="217" t="s">
        <v>83</v>
      </c>
      <c r="AY249" s="18" t="s">
        <v>121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8" t="s">
        <v>80</v>
      </c>
      <c r="BK249" s="218">
        <f>ROUND(I249*H249,2)</f>
        <v>0</v>
      </c>
      <c r="BL249" s="18" t="s">
        <v>128</v>
      </c>
      <c r="BM249" s="217" t="s">
        <v>344</v>
      </c>
    </row>
    <row r="250" s="2" customFormat="1">
      <c r="A250" s="39"/>
      <c r="B250" s="40"/>
      <c r="C250" s="41"/>
      <c r="D250" s="219" t="s">
        <v>130</v>
      </c>
      <c r="E250" s="41"/>
      <c r="F250" s="220" t="s">
        <v>345</v>
      </c>
      <c r="G250" s="41"/>
      <c r="H250" s="41"/>
      <c r="I250" s="221"/>
      <c r="J250" s="41"/>
      <c r="K250" s="41"/>
      <c r="L250" s="45"/>
      <c r="M250" s="222"/>
      <c r="N250" s="223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130</v>
      </c>
      <c r="AU250" s="18" t="s">
        <v>83</v>
      </c>
    </row>
    <row r="251" s="2" customFormat="1">
      <c r="A251" s="39"/>
      <c r="B251" s="40"/>
      <c r="C251" s="41"/>
      <c r="D251" s="224" t="s">
        <v>132</v>
      </c>
      <c r="E251" s="41"/>
      <c r="F251" s="225" t="s">
        <v>346</v>
      </c>
      <c r="G251" s="41"/>
      <c r="H251" s="41"/>
      <c r="I251" s="221"/>
      <c r="J251" s="41"/>
      <c r="K251" s="41"/>
      <c r="L251" s="45"/>
      <c r="M251" s="222"/>
      <c r="N251" s="223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132</v>
      </c>
      <c r="AU251" s="18" t="s">
        <v>83</v>
      </c>
    </row>
    <row r="252" s="13" customFormat="1">
      <c r="A252" s="13"/>
      <c r="B252" s="226"/>
      <c r="C252" s="227"/>
      <c r="D252" s="219" t="s">
        <v>134</v>
      </c>
      <c r="E252" s="228" t="s">
        <v>19</v>
      </c>
      <c r="F252" s="229" t="s">
        <v>347</v>
      </c>
      <c r="G252" s="227"/>
      <c r="H252" s="230">
        <v>34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134</v>
      </c>
      <c r="AU252" s="236" t="s">
        <v>83</v>
      </c>
      <c r="AV252" s="13" t="s">
        <v>83</v>
      </c>
      <c r="AW252" s="13" t="s">
        <v>33</v>
      </c>
      <c r="AX252" s="13" t="s">
        <v>72</v>
      </c>
      <c r="AY252" s="236" t="s">
        <v>121</v>
      </c>
    </row>
    <row r="253" s="14" customFormat="1">
      <c r="A253" s="14"/>
      <c r="B253" s="237"/>
      <c r="C253" s="238"/>
      <c r="D253" s="219" t="s">
        <v>134</v>
      </c>
      <c r="E253" s="239" t="s">
        <v>19</v>
      </c>
      <c r="F253" s="240" t="s">
        <v>136</v>
      </c>
      <c r="G253" s="238"/>
      <c r="H253" s="241">
        <v>34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134</v>
      </c>
      <c r="AU253" s="247" t="s">
        <v>83</v>
      </c>
      <c r="AV253" s="14" t="s">
        <v>128</v>
      </c>
      <c r="AW253" s="14" t="s">
        <v>33</v>
      </c>
      <c r="AX253" s="14" t="s">
        <v>80</v>
      </c>
      <c r="AY253" s="247" t="s">
        <v>121</v>
      </c>
    </row>
    <row r="254" s="2" customFormat="1" ht="16.5" customHeight="1">
      <c r="A254" s="39"/>
      <c r="B254" s="40"/>
      <c r="C254" s="258" t="s">
        <v>348</v>
      </c>
      <c r="D254" s="258" t="s">
        <v>273</v>
      </c>
      <c r="E254" s="259" t="s">
        <v>349</v>
      </c>
      <c r="F254" s="260" t="s">
        <v>350</v>
      </c>
      <c r="G254" s="261" t="s">
        <v>126</v>
      </c>
      <c r="H254" s="262">
        <v>44.299999999999997</v>
      </c>
      <c r="I254" s="263"/>
      <c r="J254" s="264">
        <f>ROUND(I254*H254,2)</f>
        <v>0</v>
      </c>
      <c r="K254" s="260" t="s">
        <v>127</v>
      </c>
      <c r="L254" s="265"/>
      <c r="M254" s="266" t="s">
        <v>19</v>
      </c>
      <c r="N254" s="267" t="s">
        <v>43</v>
      </c>
      <c r="O254" s="85"/>
      <c r="P254" s="215">
        <f>O254*H254</f>
        <v>0</v>
      </c>
      <c r="Q254" s="215">
        <v>0.00020000000000000001</v>
      </c>
      <c r="R254" s="215">
        <f>Q254*H254</f>
        <v>0.0088599999999999998</v>
      </c>
      <c r="S254" s="215">
        <v>0</v>
      </c>
      <c r="T254" s="21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7" t="s">
        <v>214</v>
      </c>
      <c r="AT254" s="217" t="s">
        <v>273</v>
      </c>
      <c r="AU254" s="217" t="s">
        <v>83</v>
      </c>
      <c r="AY254" s="18" t="s">
        <v>121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80</v>
      </c>
      <c r="BK254" s="218">
        <f>ROUND(I254*H254,2)</f>
        <v>0</v>
      </c>
      <c r="BL254" s="18" t="s">
        <v>128</v>
      </c>
      <c r="BM254" s="217" t="s">
        <v>351</v>
      </c>
    </row>
    <row r="255" s="2" customFormat="1">
      <c r="A255" s="39"/>
      <c r="B255" s="40"/>
      <c r="C255" s="41"/>
      <c r="D255" s="219" t="s">
        <v>130</v>
      </c>
      <c r="E255" s="41"/>
      <c r="F255" s="220" t="s">
        <v>350</v>
      </c>
      <c r="G255" s="41"/>
      <c r="H255" s="41"/>
      <c r="I255" s="221"/>
      <c r="J255" s="41"/>
      <c r="K255" s="41"/>
      <c r="L255" s="45"/>
      <c r="M255" s="222"/>
      <c r="N255" s="22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130</v>
      </c>
      <c r="AU255" s="18" t="s">
        <v>83</v>
      </c>
    </row>
    <row r="256" s="13" customFormat="1">
      <c r="A256" s="13"/>
      <c r="B256" s="226"/>
      <c r="C256" s="227"/>
      <c r="D256" s="219" t="s">
        <v>134</v>
      </c>
      <c r="E256" s="228" t="s">
        <v>19</v>
      </c>
      <c r="F256" s="229" t="s">
        <v>352</v>
      </c>
      <c r="G256" s="227"/>
      <c r="H256" s="230">
        <v>37.399999999999999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134</v>
      </c>
      <c r="AU256" s="236" t="s">
        <v>83</v>
      </c>
      <c r="AV256" s="13" t="s">
        <v>83</v>
      </c>
      <c r="AW256" s="13" t="s">
        <v>33</v>
      </c>
      <c r="AX256" s="13" t="s">
        <v>72</v>
      </c>
      <c r="AY256" s="236" t="s">
        <v>121</v>
      </c>
    </row>
    <row r="257" s="14" customFormat="1">
      <c r="A257" s="14"/>
      <c r="B257" s="237"/>
      <c r="C257" s="238"/>
      <c r="D257" s="219" t="s">
        <v>134</v>
      </c>
      <c r="E257" s="239" t="s">
        <v>19</v>
      </c>
      <c r="F257" s="240" t="s">
        <v>136</v>
      </c>
      <c r="G257" s="238"/>
      <c r="H257" s="241">
        <v>37.399999999999999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134</v>
      </c>
      <c r="AU257" s="247" t="s">
        <v>83</v>
      </c>
      <c r="AV257" s="14" t="s">
        <v>128</v>
      </c>
      <c r="AW257" s="14" t="s">
        <v>33</v>
      </c>
      <c r="AX257" s="14" t="s">
        <v>80</v>
      </c>
      <c r="AY257" s="247" t="s">
        <v>121</v>
      </c>
    </row>
    <row r="258" s="13" customFormat="1">
      <c r="A258" s="13"/>
      <c r="B258" s="226"/>
      <c r="C258" s="227"/>
      <c r="D258" s="219" t="s">
        <v>134</v>
      </c>
      <c r="E258" s="227"/>
      <c r="F258" s="229" t="s">
        <v>353</v>
      </c>
      <c r="G258" s="227"/>
      <c r="H258" s="230">
        <v>44.299999999999997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134</v>
      </c>
      <c r="AU258" s="236" t="s">
        <v>83</v>
      </c>
      <c r="AV258" s="13" t="s">
        <v>83</v>
      </c>
      <c r="AW258" s="13" t="s">
        <v>4</v>
      </c>
      <c r="AX258" s="13" t="s">
        <v>80</v>
      </c>
      <c r="AY258" s="236" t="s">
        <v>121</v>
      </c>
    </row>
    <row r="259" s="2" customFormat="1" ht="24.15" customHeight="1">
      <c r="A259" s="39"/>
      <c r="B259" s="40"/>
      <c r="C259" s="206" t="s">
        <v>354</v>
      </c>
      <c r="D259" s="206" t="s">
        <v>123</v>
      </c>
      <c r="E259" s="207" t="s">
        <v>355</v>
      </c>
      <c r="F259" s="208" t="s">
        <v>356</v>
      </c>
      <c r="G259" s="209" t="s">
        <v>357</v>
      </c>
      <c r="H259" s="210">
        <v>594</v>
      </c>
      <c r="I259" s="211"/>
      <c r="J259" s="212">
        <f>ROUND(I259*H259,2)</f>
        <v>0</v>
      </c>
      <c r="K259" s="208" t="s">
        <v>127</v>
      </c>
      <c r="L259" s="45"/>
      <c r="M259" s="213" t="s">
        <v>19</v>
      </c>
      <c r="N259" s="214" t="s">
        <v>43</v>
      </c>
      <c r="O259" s="85"/>
      <c r="P259" s="215">
        <f>O259*H259</f>
        <v>0</v>
      </c>
      <c r="Q259" s="215">
        <v>0.28736</v>
      </c>
      <c r="R259" s="215">
        <f>Q259*H259</f>
        <v>170.69184000000001</v>
      </c>
      <c r="S259" s="215">
        <v>0</v>
      </c>
      <c r="T259" s="21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7" t="s">
        <v>128</v>
      </c>
      <c r="AT259" s="217" t="s">
        <v>123</v>
      </c>
      <c r="AU259" s="217" t="s">
        <v>83</v>
      </c>
      <c r="AY259" s="18" t="s">
        <v>121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8" t="s">
        <v>80</v>
      </c>
      <c r="BK259" s="218">
        <f>ROUND(I259*H259,2)</f>
        <v>0</v>
      </c>
      <c r="BL259" s="18" t="s">
        <v>128</v>
      </c>
      <c r="BM259" s="217" t="s">
        <v>358</v>
      </c>
    </row>
    <row r="260" s="2" customFormat="1">
      <c r="A260" s="39"/>
      <c r="B260" s="40"/>
      <c r="C260" s="41"/>
      <c r="D260" s="219" t="s">
        <v>130</v>
      </c>
      <c r="E260" s="41"/>
      <c r="F260" s="220" t="s">
        <v>359</v>
      </c>
      <c r="G260" s="41"/>
      <c r="H260" s="41"/>
      <c r="I260" s="221"/>
      <c r="J260" s="41"/>
      <c r="K260" s="41"/>
      <c r="L260" s="45"/>
      <c r="M260" s="222"/>
      <c r="N260" s="223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130</v>
      </c>
      <c r="AU260" s="18" t="s">
        <v>83</v>
      </c>
    </row>
    <row r="261" s="2" customFormat="1">
      <c r="A261" s="39"/>
      <c r="B261" s="40"/>
      <c r="C261" s="41"/>
      <c r="D261" s="224" t="s">
        <v>132</v>
      </c>
      <c r="E261" s="41"/>
      <c r="F261" s="225" t="s">
        <v>360</v>
      </c>
      <c r="G261" s="41"/>
      <c r="H261" s="41"/>
      <c r="I261" s="221"/>
      <c r="J261" s="41"/>
      <c r="K261" s="41"/>
      <c r="L261" s="45"/>
      <c r="M261" s="222"/>
      <c r="N261" s="223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132</v>
      </c>
      <c r="AU261" s="18" t="s">
        <v>83</v>
      </c>
    </row>
    <row r="262" s="13" customFormat="1">
      <c r="A262" s="13"/>
      <c r="B262" s="226"/>
      <c r="C262" s="227"/>
      <c r="D262" s="219" t="s">
        <v>134</v>
      </c>
      <c r="E262" s="228" t="s">
        <v>19</v>
      </c>
      <c r="F262" s="229" t="s">
        <v>361</v>
      </c>
      <c r="G262" s="227"/>
      <c r="H262" s="230">
        <v>594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134</v>
      </c>
      <c r="AU262" s="236" t="s">
        <v>83</v>
      </c>
      <c r="AV262" s="13" t="s">
        <v>83</v>
      </c>
      <c r="AW262" s="13" t="s">
        <v>33</v>
      </c>
      <c r="AX262" s="13" t="s">
        <v>72</v>
      </c>
      <c r="AY262" s="236" t="s">
        <v>121</v>
      </c>
    </row>
    <row r="263" s="14" customFormat="1">
      <c r="A263" s="14"/>
      <c r="B263" s="237"/>
      <c r="C263" s="238"/>
      <c r="D263" s="219" t="s">
        <v>134</v>
      </c>
      <c r="E263" s="239" t="s">
        <v>19</v>
      </c>
      <c r="F263" s="240" t="s">
        <v>136</v>
      </c>
      <c r="G263" s="238"/>
      <c r="H263" s="241">
        <v>594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134</v>
      </c>
      <c r="AU263" s="247" t="s">
        <v>83</v>
      </c>
      <c r="AV263" s="14" t="s">
        <v>128</v>
      </c>
      <c r="AW263" s="14" t="s">
        <v>33</v>
      </c>
      <c r="AX263" s="14" t="s">
        <v>80</v>
      </c>
      <c r="AY263" s="247" t="s">
        <v>121</v>
      </c>
    </row>
    <row r="264" s="12" customFormat="1" ht="22.8" customHeight="1">
      <c r="A264" s="12"/>
      <c r="B264" s="190"/>
      <c r="C264" s="191"/>
      <c r="D264" s="192" t="s">
        <v>71</v>
      </c>
      <c r="E264" s="204" t="s">
        <v>189</v>
      </c>
      <c r="F264" s="204" t="s">
        <v>362</v>
      </c>
      <c r="G264" s="191"/>
      <c r="H264" s="191"/>
      <c r="I264" s="194"/>
      <c r="J264" s="205">
        <f>BK264</f>
        <v>0</v>
      </c>
      <c r="K264" s="191"/>
      <c r="L264" s="196"/>
      <c r="M264" s="197"/>
      <c r="N264" s="198"/>
      <c r="O264" s="198"/>
      <c r="P264" s="199">
        <f>SUM(P265:P306)</f>
        <v>0</v>
      </c>
      <c r="Q264" s="198"/>
      <c r="R264" s="199">
        <f>SUM(R265:R306)</f>
        <v>374.22500000000002</v>
      </c>
      <c r="S264" s="198"/>
      <c r="T264" s="200">
        <f>SUM(T265:T306)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1" t="s">
        <v>80</v>
      </c>
      <c r="AT264" s="202" t="s">
        <v>71</v>
      </c>
      <c r="AU264" s="202" t="s">
        <v>80</v>
      </c>
      <c r="AY264" s="201" t="s">
        <v>121</v>
      </c>
      <c r="BK264" s="203">
        <f>SUM(BK265:BK306)</f>
        <v>0</v>
      </c>
    </row>
    <row r="265" s="2" customFormat="1" ht="37.8" customHeight="1">
      <c r="A265" s="39"/>
      <c r="B265" s="40"/>
      <c r="C265" s="206" t="s">
        <v>363</v>
      </c>
      <c r="D265" s="206" t="s">
        <v>123</v>
      </c>
      <c r="E265" s="207" t="s">
        <v>364</v>
      </c>
      <c r="F265" s="208" t="s">
        <v>365</v>
      </c>
      <c r="G265" s="209" t="s">
        <v>126</v>
      </c>
      <c r="H265" s="210">
        <v>3303.75</v>
      </c>
      <c r="I265" s="211"/>
      <c r="J265" s="212">
        <f>ROUND(I265*H265,2)</f>
        <v>0</v>
      </c>
      <c r="K265" s="208" t="s">
        <v>19</v>
      </c>
      <c r="L265" s="45"/>
      <c r="M265" s="213" t="s">
        <v>19</v>
      </c>
      <c r="N265" s="214" t="s">
        <v>43</v>
      </c>
      <c r="O265" s="85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7" t="s">
        <v>128</v>
      </c>
      <c r="AT265" s="217" t="s">
        <v>123</v>
      </c>
      <c r="AU265" s="217" t="s">
        <v>83</v>
      </c>
      <c r="AY265" s="18" t="s">
        <v>121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8" t="s">
        <v>80</v>
      </c>
      <c r="BK265" s="218">
        <f>ROUND(I265*H265,2)</f>
        <v>0</v>
      </c>
      <c r="BL265" s="18" t="s">
        <v>128</v>
      </c>
      <c r="BM265" s="217" t="s">
        <v>366</v>
      </c>
    </row>
    <row r="266" s="2" customFormat="1">
      <c r="A266" s="39"/>
      <c r="B266" s="40"/>
      <c r="C266" s="41"/>
      <c r="D266" s="219" t="s">
        <v>130</v>
      </c>
      <c r="E266" s="41"/>
      <c r="F266" s="220" t="s">
        <v>367</v>
      </c>
      <c r="G266" s="41"/>
      <c r="H266" s="41"/>
      <c r="I266" s="221"/>
      <c r="J266" s="41"/>
      <c r="K266" s="41"/>
      <c r="L266" s="45"/>
      <c r="M266" s="222"/>
      <c r="N266" s="223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130</v>
      </c>
      <c r="AU266" s="18" t="s">
        <v>83</v>
      </c>
    </row>
    <row r="267" s="13" customFormat="1">
      <c r="A267" s="13"/>
      <c r="B267" s="226"/>
      <c r="C267" s="227"/>
      <c r="D267" s="219" t="s">
        <v>134</v>
      </c>
      <c r="E267" s="228" t="s">
        <v>19</v>
      </c>
      <c r="F267" s="229" t="s">
        <v>285</v>
      </c>
      <c r="G267" s="227"/>
      <c r="H267" s="230">
        <v>3303.75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134</v>
      </c>
      <c r="AU267" s="236" t="s">
        <v>83</v>
      </c>
      <c r="AV267" s="13" t="s">
        <v>83</v>
      </c>
      <c r="AW267" s="13" t="s">
        <v>33</v>
      </c>
      <c r="AX267" s="13" t="s">
        <v>72</v>
      </c>
      <c r="AY267" s="236" t="s">
        <v>121</v>
      </c>
    </row>
    <row r="268" s="14" customFormat="1">
      <c r="A268" s="14"/>
      <c r="B268" s="237"/>
      <c r="C268" s="238"/>
      <c r="D268" s="219" t="s">
        <v>134</v>
      </c>
      <c r="E268" s="239" t="s">
        <v>19</v>
      </c>
      <c r="F268" s="240" t="s">
        <v>136</v>
      </c>
      <c r="G268" s="238"/>
      <c r="H268" s="241">
        <v>3303.75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134</v>
      </c>
      <c r="AU268" s="247" t="s">
        <v>83</v>
      </c>
      <c r="AV268" s="14" t="s">
        <v>128</v>
      </c>
      <c r="AW268" s="14" t="s">
        <v>33</v>
      </c>
      <c r="AX268" s="14" t="s">
        <v>80</v>
      </c>
      <c r="AY268" s="247" t="s">
        <v>121</v>
      </c>
    </row>
    <row r="269" s="2" customFormat="1" ht="16.5" customHeight="1">
      <c r="A269" s="39"/>
      <c r="B269" s="40"/>
      <c r="C269" s="206" t="s">
        <v>368</v>
      </c>
      <c r="D269" s="206" t="s">
        <v>123</v>
      </c>
      <c r="E269" s="207" t="s">
        <v>369</v>
      </c>
      <c r="F269" s="208" t="s">
        <v>370</v>
      </c>
      <c r="G269" s="209" t="s">
        <v>126</v>
      </c>
      <c r="H269" s="210">
        <v>6343.1999999999998</v>
      </c>
      <c r="I269" s="211"/>
      <c r="J269" s="212">
        <f>ROUND(I269*H269,2)</f>
        <v>0</v>
      </c>
      <c r="K269" s="208" t="s">
        <v>127</v>
      </c>
      <c r="L269" s="45"/>
      <c r="M269" s="213" t="s">
        <v>19</v>
      </c>
      <c r="N269" s="214" t="s">
        <v>43</v>
      </c>
      <c r="O269" s="85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7" t="s">
        <v>128</v>
      </c>
      <c r="AT269" s="217" t="s">
        <v>123</v>
      </c>
      <c r="AU269" s="217" t="s">
        <v>83</v>
      </c>
      <c r="AY269" s="18" t="s">
        <v>121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80</v>
      </c>
      <c r="BK269" s="218">
        <f>ROUND(I269*H269,2)</f>
        <v>0</v>
      </c>
      <c r="BL269" s="18" t="s">
        <v>128</v>
      </c>
      <c r="BM269" s="217" t="s">
        <v>371</v>
      </c>
    </row>
    <row r="270" s="2" customFormat="1">
      <c r="A270" s="39"/>
      <c r="B270" s="40"/>
      <c r="C270" s="41"/>
      <c r="D270" s="219" t="s">
        <v>130</v>
      </c>
      <c r="E270" s="41"/>
      <c r="F270" s="220" t="s">
        <v>372</v>
      </c>
      <c r="G270" s="41"/>
      <c r="H270" s="41"/>
      <c r="I270" s="221"/>
      <c r="J270" s="41"/>
      <c r="K270" s="41"/>
      <c r="L270" s="45"/>
      <c r="M270" s="222"/>
      <c r="N270" s="223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130</v>
      </c>
      <c r="AU270" s="18" t="s">
        <v>83</v>
      </c>
    </row>
    <row r="271" s="2" customFormat="1">
      <c r="A271" s="39"/>
      <c r="B271" s="40"/>
      <c r="C271" s="41"/>
      <c r="D271" s="224" t="s">
        <v>132</v>
      </c>
      <c r="E271" s="41"/>
      <c r="F271" s="225" t="s">
        <v>373</v>
      </c>
      <c r="G271" s="41"/>
      <c r="H271" s="41"/>
      <c r="I271" s="221"/>
      <c r="J271" s="41"/>
      <c r="K271" s="41"/>
      <c r="L271" s="45"/>
      <c r="M271" s="222"/>
      <c r="N271" s="223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132</v>
      </c>
      <c r="AU271" s="18" t="s">
        <v>83</v>
      </c>
    </row>
    <row r="272" s="13" customFormat="1">
      <c r="A272" s="13"/>
      <c r="B272" s="226"/>
      <c r="C272" s="227"/>
      <c r="D272" s="219" t="s">
        <v>134</v>
      </c>
      <c r="E272" s="228" t="s">
        <v>19</v>
      </c>
      <c r="F272" s="229" t="s">
        <v>374</v>
      </c>
      <c r="G272" s="227"/>
      <c r="H272" s="230">
        <v>3039.4499999999998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134</v>
      </c>
      <c r="AU272" s="236" t="s">
        <v>83</v>
      </c>
      <c r="AV272" s="13" t="s">
        <v>83</v>
      </c>
      <c r="AW272" s="13" t="s">
        <v>33</v>
      </c>
      <c r="AX272" s="13" t="s">
        <v>72</v>
      </c>
      <c r="AY272" s="236" t="s">
        <v>121</v>
      </c>
    </row>
    <row r="273" s="13" customFormat="1">
      <c r="A273" s="13"/>
      <c r="B273" s="226"/>
      <c r="C273" s="227"/>
      <c r="D273" s="219" t="s">
        <v>134</v>
      </c>
      <c r="E273" s="228" t="s">
        <v>19</v>
      </c>
      <c r="F273" s="229" t="s">
        <v>375</v>
      </c>
      <c r="G273" s="227"/>
      <c r="H273" s="230">
        <v>3303.75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134</v>
      </c>
      <c r="AU273" s="236" t="s">
        <v>83</v>
      </c>
      <c r="AV273" s="13" t="s">
        <v>83</v>
      </c>
      <c r="AW273" s="13" t="s">
        <v>33</v>
      </c>
      <c r="AX273" s="13" t="s">
        <v>72</v>
      </c>
      <c r="AY273" s="236" t="s">
        <v>121</v>
      </c>
    </row>
    <row r="274" s="14" customFormat="1">
      <c r="A274" s="14"/>
      <c r="B274" s="237"/>
      <c r="C274" s="238"/>
      <c r="D274" s="219" t="s">
        <v>134</v>
      </c>
      <c r="E274" s="239" t="s">
        <v>19</v>
      </c>
      <c r="F274" s="240" t="s">
        <v>136</v>
      </c>
      <c r="G274" s="238"/>
      <c r="H274" s="241">
        <v>6343.1999999999998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134</v>
      </c>
      <c r="AU274" s="247" t="s">
        <v>83</v>
      </c>
      <c r="AV274" s="14" t="s">
        <v>128</v>
      </c>
      <c r="AW274" s="14" t="s">
        <v>33</v>
      </c>
      <c r="AX274" s="14" t="s">
        <v>80</v>
      </c>
      <c r="AY274" s="247" t="s">
        <v>121</v>
      </c>
    </row>
    <row r="275" s="2" customFormat="1" ht="16.5" customHeight="1">
      <c r="A275" s="39"/>
      <c r="B275" s="40"/>
      <c r="C275" s="206" t="s">
        <v>376</v>
      </c>
      <c r="D275" s="206" t="s">
        <v>123</v>
      </c>
      <c r="E275" s="207" t="s">
        <v>377</v>
      </c>
      <c r="F275" s="208" t="s">
        <v>378</v>
      </c>
      <c r="G275" s="209" t="s">
        <v>126</v>
      </c>
      <c r="H275" s="210">
        <v>2788.3649999999998</v>
      </c>
      <c r="I275" s="211"/>
      <c r="J275" s="212">
        <f>ROUND(I275*H275,2)</f>
        <v>0</v>
      </c>
      <c r="K275" s="208" t="s">
        <v>379</v>
      </c>
      <c r="L275" s="45"/>
      <c r="M275" s="213" t="s">
        <v>19</v>
      </c>
      <c r="N275" s="214" t="s">
        <v>43</v>
      </c>
      <c r="O275" s="85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7" t="s">
        <v>128</v>
      </c>
      <c r="AT275" s="217" t="s">
        <v>123</v>
      </c>
      <c r="AU275" s="217" t="s">
        <v>83</v>
      </c>
      <c r="AY275" s="18" t="s">
        <v>121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80</v>
      </c>
      <c r="BK275" s="218">
        <f>ROUND(I275*H275,2)</f>
        <v>0</v>
      </c>
      <c r="BL275" s="18" t="s">
        <v>128</v>
      </c>
      <c r="BM275" s="217" t="s">
        <v>380</v>
      </c>
    </row>
    <row r="276" s="2" customFormat="1">
      <c r="A276" s="39"/>
      <c r="B276" s="40"/>
      <c r="C276" s="41"/>
      <c r="D276" s="219" t="s">
        <v>130</v>
      </c>
      <c r="E276" s="41"/>
      <c r="F276" s="220" t="s">
        <v>381</v>
      </c>
      <c r="G276" s="41"/>
      <c r="H276" s="41"/>
      <c r="I276" s="221"/>
      <c r="J276" s="41"/>
      <c r="K276" s="41"/>
      <c r="L276" s="45"/>
      <c r="M276" s="222"/>
      <c r="N276" s="223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130</v>
      </c>
      <c r="AU276" s="18" t="s">
        <v>83</v>
      </c>
    </row>
    <row r="277" s="13" customFormat="1">
      <c r="A277" s="13"/>
      <c r="B277" s="226"/>
      <c r="C277" s="227"/>
      <c r="D277" s="219" t="s">
        <v>134</v>
      </c>
      <c r="E277" s="228" t="s">
        <v>19</v>
      </c>
      <c r="F277" s="229" t="s">
        <v>382</v>
      </c>
      <c r="G277" s="227"/>
      <c r="H277" s="230">
        <v>2788.3649999999998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134</v>
      </c>
      <c r="AU277" s="236" t="s">
        <v>83</v>
      </c>
      <c r="AV277" s="13" t="s">
        <v>83</v>
      </c>
      <c r="AW277" s="13" t="s">
        <v>33</v>
      </c>
      <c r="AX277" s="13" t="s">
        <v>80</v>
      </c>
      <c r="AY277" s="236" t="s">
        <v>121</v>
      </c>
    </row>
    <row r="278" s="2" customFormat="1" ht="16.5" customHeight="1">
      <c r="A278" s="39"/>
      <c r="B278" s="40"/>
      <c r="C278" s="206" t="s">
        <v>383</v>
      </c>
      <c r="D278" s="206" t="s">
        <v>123</v>
      </c>
      <c r="E278" s="207" t="s">
        <v>384</v>
      </c>
      <c r="F278" s="208" t="s">
        <v>385</v>
      </c>
      <c r="G278" s="209" t="s">
        <v>126</v>
      </c>
      <c r="H278" s="210">
        <v>597.5</v>
      </c>
      <c r="I278" s="211"/>
      <c r="J278" s="212">
        <f>ROUND(I278*H278,2)</f>
        <v>0</v>
      </c>
      <c r="K278" s="208" t="s">
        <v>127</v>
      </c>
      <c r="L278" s="45"/>
      <c r="M278" s="213" t="s">
        <v>19</v>
      </c>
      <c r="N278" s="214" t="s">
        <v>43</v>
      </c>
      <c r="O278" s="85"/>
      <c r="P278" s="215">
        <f>O278*H278</f>
        <v>0</v>
      </c>
      <c r="Q278" s="215">
        <v>0.23000000000000001</v>
      </c>
      <c r="R278" s="215">
        <f>Q278*H278</f>
        <v>137.42500000000001</v>
      </c>
      <c r="S278" s="215">
        <v>0</v>
      </c>
      <c r="T278" s="21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7" t="s">
        <v>128</v>
      </c>
      <c r="AT278" s="217" t="s">
        <v>123</v>
      </c>
      <c r="AU278" s="217" t="s">
        <v>83</v>
      </c>
      <c r="AY278" s="18" t="s">
        <v>121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80</v>
      </c>
      <c r="BK278" s="218">
        <f>ROUND(I278*H278,2)</f>
        <v>0</v>
      </c>
      <c r="BL278" s="18" t="s">
        <v>128</v>
      </c>
      <c r="BM278" s="217" t="s">
        <v>386</v>
      </c>
    </row>
    <row r="279" s="2" customFormat="1">
      <c r="A279" s="39"/>
      <c r="B279" s="40"/>
      <c r="C279" s="41"/>
      <c r="D279" s="219" t="s">
        <v>130</v>
      </c>
      <c r="E279" s="41"/>
      <c r="F279" s="220" t="s">
        <v>387</v>
      </c>
      <c r="G279" s="41"/>
      <c r="H279" s="41"/>
      <c r="I279" s="221"/>
      <c r="J279" s="41"/>
      <c r="K279" s="41"/>
      <c r="L279" s="45"/>
      <c r="M279" s="222"/>
      <c r="N279" s="223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130</v>
      </c>
      <c r="AU279" s="18" t="s">
        <v>83</v>
      </c>
    </row>
    <row r="280" s="2" customFormat="1">
      <c r="A280" s="39"/>
      <c r="B280" s="40"/>
      <c r="C280" s="41"/>
      <c r="D280" s="224" t="s">
        <v>132</v>
      </c>
      <c r="E280" s="41"/>
      <c r="F280" s="225" t="s">
        <v>388</v>
      </c>
      <c r="G280" s="41"/>
      <c r="H280" s="41"/>
      <c r="I280" s="221"/>
      <c r="J280" s="41"/>
      <c r="K280" s="41"/>
      <c r="L280" s="45"/>
      <c r="M280" s="222"/>
      <c r="N280" s="223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132</v>
      </c>
      <c r="AU280" s="18" t="s">
        <v>83</v>
      </c>
    </row>
    <row r="281" s="13" customFormat="1">
      <c r="A281" s="13"/>
      <c r="B281" s="226"/>
      <c r="C281" s="227"/>
      <c r="D281" s="219" t="s">
        <v>134</v>
      </c>
      <c r="E281" s="228" t="s">
        <v>19</v>
      </c>
      <c r="F281" s="229" t="s">
        <v>389</v>
      </c>
      <c r="G281" s="227"/>
      <c r="H281" s="230">
        <v>592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134</v>
      </c>
      <c r="AU281" s="236" t="s">
        <v>83</v>
      </c>
      <c r="AV281" s="13" t="s">
        <v>83</v>
      </c>
      <c r="AW281" s="13" t="s">
        <v>33</v>
      </c>
      <c r="AX281" s="13" t="s">
        <v>72</v>
      </c>
      <c r="AY281" s="236" t="s">
        <v>121</v>
      </c>
    </row>
    <row r="282" s="13" customFormat="1">
      <c r="A282" s="13"/>
      <c r="B282" s="226"/>
      <c r="C282" s="227"/>
      <c r="D282" s="219" t="s">
        <v>134</v>
      </c>
      <c r="E282" s="228" t="s">
        <v>19</v>
      </c>
      <c r="F282" s="229" t="s">
        <v>390</v>
      </c>
      <c r="G282" s="227"/>
      <c r="H282" s="230">
        <v>-17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134</v>
      </c>
      <c r="AU282" s="236" t="s">
        <v>83</v>
      </c>
      <c r="AV282" s="13" t="s">
        <v>83</v>
      </c>
      <c r="AW282" s="13" t="s">
        <v>33</v>
      </c>
      <c r="AX282" s="13" t="s">
        <v>72</v>
      </c>
      <c r="AY282" s="236" t="s">
        <v>121</v>
      </c>
    </row>
    <row r="283" s="13" customFormat="1">
      <c r="A283" s="13"/>
      <c r="B283" s="226"/>
      <c r="C283" s="227"/>
      <c r="D283" s="219" t="s">
        <v>134</v>
      </c>
      <c r="E283" s="228" t="s">
        <v>19</v>
      </c>
      <c r="F283" s="229" t="s">
        <v>391</v>
      </c>
      <c r="G283" s="227"/>
      <c r="H283" s="230">
        <v>22.5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134</v>
      </c>
      <c r="AU283" s="236" t="s">
        <v>83</v>
      </c>
      <c r="AV283" s="13" t="s">
        <v>83</v>
      </c>
      <c r="AW283" s="13" t="s">
        <v>33</v>
      </c>
      <c r="AX283" s="13" t="s">
        <v>72</v>
      </c>
      <c r="AY283" s="236" t="s">
        <v>121</v>
      </c>
    </row>
    <row r="284" s="14" customFormat="1">
      <c r="A284" s="14"/>
      <c r="B284" s="237"/>
      <c r="C284" s="238"/>
      <c r="D284" s="219" t="s">
        <v>134</v>
      </c>
      <c r="E284" s="239" t="s">
        <v>392</v>
      </c>
      <c r="F284" s="240" t="s">
        <v>136</v>
      </c>
      <c r="G284" s="238"/>
      <c r="H284" s="241">
        <v>597.5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134</v>
      </c>
      <c r="AU284" s="247" t="s">
        <v>83</v>
      </c>
      <c r="AV284" s="14" t="s">
        <v>128</v>
      </c>
      <c r="AW284" s="14" t="s">
        <v>33</v>
      </c>
      <c r="AX284" s="14" t="s">
        <v>80</v>
      </c>
      <c r="AY284" s="247" t="s">
        <v>121</v>
      </c>
    </row>
    <row r="285" s="2" customFormat="1" ht="16.5" customHeight="1">
      <c r="A285" s="39"/>
      <c r="B285" s="40"/>
      <c r="C285" s="206" t="s">
        <v>393</v>
      </c>
      <c r="D285" s="206" t="s">
        <v>123</v>
      </c>
      <c r="E285" s="207" t="s">
        <v>394</v>
      </c>
      <c r="F285" s="208" t="s">
        <v>395</v>
      </c>
      <c r="G285" s="209" t="s">
        <v>152</v>
      </c>
      <c r="H285" s="210">
        <v>118.40000000000001</v>
      </c>
      <c r="I285" s="211"/>
      <c r="J285" s="212">
        <f>ROUND(I285*H285,2)</f>
        <v>0</v>
      </c>
      <c r="K285" s="208" t="s">
        <v>127</v>
      </c>
      <c r="L285" s="45"/>
      <c r="M285" s="213" t="s">
        <v>19</v>
      </c>
      <c r="N285" s="214" t="s">
        <v>43</v>
      </c>
      <c r="O285" s="85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7" t="s">
        <v>128</v>
      </c>
      <c r="AT285" s="217" t="s">
        <v>123</v>
      </c>
      <c r="AU285" s="217" t="s">
        <v>83</v>
      </c>
      <c r="AY285" s="18" t="s">
        <v>121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8" t="s">
        <v>80</v>
      </c>
      <c r="BK285" s="218">
        <f>ROUND(I285*H285,2)</f>
        <v>0</v>
      </c>
      <c r="BL285" s="18" t="s">
        <v>128</v>
      </c>
      <c r="BM285" s="217" t="s">
        <v>396</v>
      </c>
    </row>
    <row r="286" s="2" customFormat="1">
      <c r="A286" s="39"/>
      <c r="B286" s="40"/>
      <c r="C286" s="41"/>
      <c r="D286" s="219" t="s">
        <v>130</v>
      </c>
      <c r="E286" s="41"/>
      <c r="F286" s="220" t="s">
        <v>397</v>
      </c>
      <c r="G286" s="41"/>
      <c r="H286" s="41"/>
      <c r="I286" s="221"/>
      <c r="J286" s="41"/>
      <c r="K286" s="41"/>
      <c r="L286" s="45"/>
      <c r="M286" s="222"/>
      <c r="N286" s="223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130</v>
      </c>
      <c r="AU286" s="18" t="s">
        <v>83</v>
      </c>
    </row>
    <row r="287" s="2" customFormat="1">
      <c r="A287" s="39"/>
      <c r="B287" s="40"/>
      <c r="C287" s="41"/>
      <c r="D287" s="224" t="s">
        <v>132</v>
      </c>
      <c r="E287" s="41"/>
      <c r="F287" s="225" t="s">
        <v>398</v>
      </c>
      <c r="G287" s="41"/>
      <c r="H287" s="41"/>
      <c r="I287" s="221"/>
      <c r="J287" s="41"/>
      <c r="K287" s="41"/>
      <c r="L287" s="45"/>
      <c r="M287" s="222"/>
      <c r="N287" s="223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132</v>
      </c>
      <c r="AU287" s="18" t="s">
        <v>83</v>
      </c>
    </row>
    <row r="288" s="13" customFormat="1">
      <c r="A288" s="13"/>
      <c r="B288" s="226"/>
      <c r="C288" s="227"/>
      <c r="D288" s="219" t="s">
        <v>134</v>
      </c>
      <c r="E288" s="228" t="s">
        <v>19</v>
      </c>
      <c r="F288" s="229" t="s">
        <v>399</v>
      </c>
      <c r="G288" s="227"/>
      <c r="H288" s="230">
        <v>118.40000000000001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134</v>
      </c>
      <c r="AU288" s="236" t="s">
        <v>83</v>
      </c>
      <c r="AV288" s="13" t="s">
        <v>83</v>
      </c>
      <c r="AW288" s="13" t="s">
        <v>33</v>
      </c>
      <c r="AX288" s="13" t="s">
        <v>72</v>
      </c>
      <c r="AY288" s="236" t="s">
        <v>121</v>
      </c>
    </row>
    <row r="289" s="14" customFormat="1">
      <c r="A289" s="14"/>
      <c r="B289" s="237"/>
      <c r="C289" s="238"/>
      <c r="D289" s="219" t="s">
        <v>134</v>
      </c>
      <c r="E289" s="239" t="s">
        <v>19</v>
      </c>
      <c r="F289" s="240" t="s">
        <v>136</v>
      </c>
      <c r="G289" s="238"/>
      <c r="H289" s="241">
        <v>118.40000000000001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134</v>
      </c>
      <c r="AU289" s="247" t="s">
        <v>83</v>
      </c>
      <c r="AV289" s="14" t="s">
        <v>128</v>
      </c>
      <c r="AW289" s="14" t="s">
        <v>33</v>
      </c>
      <c r="AX289" s="14" t="s">
        <v>80</v>
      </c>
      <c r="AY289" s="247" t="s">
        <v>121</v>
      </c>
    </row>
    <row r="290" s="2" customFormat="1" ht="21.75" customHeight="1">
      <c r="A290" s="39"/>
      <c r="B290" s="40"/>
      <c r="C290" s="258" t="s">
        <v>400</v>
      </c>
      <c r="D290" s="258" t="s">
        <v>273</v>
      </c>
      <c r="E290" s="259" t="s">
        <v>401</v>
      </c>
      <c r="F290" s="260" t="s">
        <v>402</v>
      </c>
      <c r="G290" s="261" t="s">
        <v>232</v>
      </c>
      <c r="H290" s="262">
        <v>236.80000000000001</v>
      </c>
      <c r="I290" s="263"/>
      <c r="J290" s="264">
        <f>ROUND(I290*H290,2)</f>
        <v>0</v>
      </c>
      <c r="K290" s="260" t="s">
        <v>19</v>
      </c>
      <c r="L290" s="265"/>
      <c r="M290" s="266" t="s">
        <v>19</v>
      </c>
      <c r="N290" s="267" t="s">
        <v>43</v>
      </c>
      <c r="O290" s="85"/>
      <c r="P290" s="215">
        <f>O290*H290</f>
        <v>0</v>
      </c>
      <c r="Q290" s="215">
        <v>1</v>
      </c>
      <c r="R290" s="215">
        <f>Q290*H290</f>
        <v>236.80000000000001</v>
      </c>
      <c r="S290" s="215">
        <v>0</v>
      </c>
      <c r="T290" s="21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7" t="s">
        <v>214</v>
      </c>
      <c r="AT290" s="217" t="s">
        <v>273</v>
      </c>
      <c r="AU290" s="217" t="s">
        <v>83</v>
      </c>
      <c r="AY290" s="18" t="s">
        <v>121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8" t="s">
        <v>80</v>
      </c>
      <c r="BK290" s="218">
        <f>ROUND(I290*H290,2)</f>
        <v>0</v>
      </c>
      <c r="BL290" s="18" t="s">
        <v>128</v>
      </c>
      <c r="BM290" s="217" t="s">
        <v>403</v>
      </c>
    </row>
    <row r="291" s="2" customFormat="1">
      <c r="A291" s="39"/>
      <c r="B291" s="40"/>
      <c r="C291" s="41"/>
      <c r="D291" s="219" t="s">
        <v>130</v>
      </c>
      <c r="E291" s="41"/>
      <c r="F291" s="220" t="s">
        <v>402</v>
      </c>
      <c r="G291" s="41"/>
      <c r="H291" s="41"/>
      <c r="I291" s="221"/>
      <c r="J291" s="41"/>
      <c r="K291" s="41"/>
      <c r="L291" s="45"/>
      <c r="M291" s="222"/>
      <c r="N291" s="223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130</v>
      </c>
      <c r="AU291" s="18" t="s">
        <v>83</v>
      </c>
    </row>
    <row r="292" s="13" customFormat="1">
      <c r="A292" s="13"/>
      <c r="B292" s="226"/>
      <c r="C292" s="227"/>
      <c r="D292" s="219" t="s">
        <v>134</v>
      </c>
      <c r="E292" s="228" t="s">
        <v>19</v>
      </c>
      <c r="F292" s="229" t="s">
        <v>404</v>
      </c>
      <c r="G292" s="227"/>
      <c r="H292" s="230">
        <v>236.80000000000001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134</v>
      </c>
      <c r="AU292" s="236" t="s">
        <v>83</v>
      </c>
      <c r="AV292" s="13" t="s">
        <v>83</v>
      </c>
      <c r="AW292" s="13" t="s">
        <v>33</v>
      </c>
      <c r="AX292" s="13" t="s">
        <v>72</v>
      </c>
      <c r="AY292" s="236" t="s">
        <v>121</v>
      </c>
    </row>
    <row r="293" s="14" customFormat="1">
      <c r="A293" s="14"/>
      <c r="B293" s="237"/>
      <c r="C293" s="238"/>
      <c r="D293" s="219" t="s">
        <v>134</v>
      </c>
      <c r="E293" s="239" t="s">
        <v>19</v>
      </c>
      <c r="F293" s="240" t="s">
        <v>136</v>
      </c>
      <c r="G293" s="238"/>
      <c r="H293" s="241">
        <v>236.80000000000001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134</v>
      </c>
      <c r="AU293" s="247" t="s">
        <v>83</v>
      </c>
      <c r="AV293" s="14" t="s">
        <v>128</v>
      </c>
      <c r="AW293" s="14" t="s">
        <v>33</v>
      </c>
      <c r="AX293" s="14" t="s">
        <v>80</v>
      </c>
      <c r="AY293" s="247" t="s">
        <v>121</v>
      </c>
    </row>
    <row r="294" s="2" customFormat="1" ht="16.5" customHeight="1">
      <c r="A294" s="39"/>
      <c r="B294" s="40"/>
      <c r="C294" s="206" t="s">
        <v>405</v>
      </c>
      <c r="D294" s="206" t="s">
        <v>123</v>
      </c>
      <c r="E294" s="207" t="s">
        <v>406</v>
      </c>
      <c r="F294" s="208" t="s">
        <v>407</v>
      </c>
      <c r="G294" s="209" t="s">
        <v>126</v>
      </c>
      <c r="H294" s="210">
        <v>2788.3649999999998</v>
      </c>
      <c r="I294" s="211"/>
      <c r="J294" s="212">
        <f>ROUND(I294*H294,2)</f>
        <v>0</v>
      </c>
      <c r="K294" s="208" t="s">
        <v>127</v>
      </c>
      <c r="L294" s="45"/>
      <c r="M294" s="213" t="s">
        <v>19</v>
      </c>
      <c r="N294" s="214" t="s">
        <v>43</v>
      </c>
      <c r="O294" s="85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7" t="s">
        <v>128</v>
      </c>
      <c r="AT294" s="217" t="s">
        <v>123</v>
      </c>
      <c r="AU294" s="217" t="s">
        <v>83</v>
      </c>
      <c r="AY294" s="18" t="s">
        <v>121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8" t="s">
        <v>80</v>
      </c>
      <c r="BK294" s="218">
        <f>ROUND(I294*H294,2)</f>
        <v>0</v>
      </c>
      <c r="BL294" s="18" t="s">
        <v>128</v>
      </c>
      <c r="BM294" s="217" t="s">
        <v>408</v>
      </c>
    </row>
    <row r="295" s="2" customFormat="1">
      <c r="A295" s="39"/>
      <c r="B295" s="40"/>
      <c r="C295" s="41"/>
      <c r="D295" s="219" t="s">
        <v>130</v>
      </c>
      <c r="E295" s="41"/>
      <c r="F295" s="220" t="s">
        <v>409</v>
      </c>
      <c r="G295" s="41"/>
      <c r="H295" s="41"/>
      <c r="I295" s="221"/>
      <c r="J295" s="41"/>
      <c r="K295" s="41"/>
      <c r="L295" s="45"/>
      <c r="M295" s="222"/>
      <c r="N295" s="223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130</v>
      </c>
      <c r="AU295" s="18" t="s">
        <v>83</v>
      </c>
    </row>
    <row r="296" s="2" customFormat="1">
      <c r="A296" s="39"/>
      <c r="B296" s="40"/>
      <c r="C296" s="41"/>
      <c r="D296" s="224" t="s">
        <v>132</v>
      </c>
      <c r="E296" s="41"/>
      <c r="F296" s="225" t="s">
        <v>410</v>
      </c>
      <c r="G296" s="41"/>
      <c r="H296" s="41"/>
      <c r="I296" s="221"/>
      <c r="J296" s="41"/>
      <c r="K296" s="41"/>
      <c r="L296" s="45"/>
      <c r="M296" s="222"/>
      <c r="N296" s="223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132</v>
      </c>
      <c r="AU296" s="18" t="s">
        <v>83</v>
      </c>
    </row>
    <row r="297" s="13" customFormat="1">
      <c r="A297" s="13"/>
      <c r="B297" s="226"/>
      <c r="C297" s="227"/>
      <c r="D297" s="219" t="s">
        <v>134</v>
      </c>
      <c r="E297" s="228" t="s">
        <v>19</v>
      </c>
      <c r="F297" s="229" t="s">
        <v>382</v>
      </c>
      <c r="G297" s="227"/>
      <c r="H297" s="230">
        <v>2788.3649999999998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134</v>
      </c>
      <c r="AU297" s="236" t="s">
        <v>83</v>
      </c>
      <c r="AV297" s="13" t="s">
        <v>83</v>
      </c>
      <c r="AW297" s="13" t="s">
        <v>33</v>
      </c>
      <c r="AX297" s="13" t="s">
        <v>80</v>
      </c>
      <c r="AY297" s="236" t="s">
        <v>121</v>
      </c>
    </row>
    <row r="298" s="2" customFormat="1" ht="16.5" customHeight="1">
      <c r="A298" s="39"/>
      <c r="B298" s="40"/>
      <c r="C298" s="206" t="s">
        <v>411</v>
      </c>
      <c r="D298" s="206" t="s">
        <v>123</v>
      </c>
      <c r="E298" s="207" t="s">
        <v>412</v>
      </c>
      <c r="F298" s="208" t="s">
        <v>413</v>
      </c>
      <c r="G298" s="209" t="s">
        <v>126</v>
      </c>
      <c r="H298" s="210">
        <v>2761.9349999999999</v>
      </c>
      <c r="I298" s="211"/>
      <c r="J298" s="212">
        <f>ROUND(I298*H298,2)</f>
        <v>0</v>
      </c>
      <c r="K298" s="208" t="s">
        <v>127</v>
      </c>
      <c r="L298" s="45"/>
      <c r="M298" s="213" t="s">
        <v>19</v>
      </c>
      <c r="N298" s="214" t="s">
        <v>43</v>
      </c>
      <c r="O298" s="85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7" t="s">
        <v>128</v>
      </c>
      <c r="AT298" s="217" t="s">
        <v>123</v>
      </c>
      <c r="AU298" s="217" t="s">
        <v>83</v>
      </c>
      <c r="AY298" s="18" t="s">
        <v>121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8" t="s">
        <v>80</v>
      </c>
      <c r="BK298" s="218">
        <f>ROUND(I298*H298,2)</f>
        <v>0</v>
      </c>
      <c r="BL298" s="18" t="s">
        <v>128</v>
      </c>
      <c r="BM298" s="217" t="s">
        <v>414</v>
      </c>
    </row>
    <row r="299" s="2" customFormat="1">
      <c r="A299" s="39"/>
      <c r="B299" s="40"/>
      <c r="C299" s="41"/>
      <c r="D299" s="219" t="s">
        <v>130</v>
      </c>
      <c r="E299" s="41"/>
      <c r="F299" s="220" t="s">
        <v>415</v>
      </c>
      <c r="G299" s="41"/>
      <c r="H299" s="41"/>
      <c r="I299" s="221"/>
      <c r="J299" s="41"/>
      <c r="K299" s="41"/>
      <c r="L299" s="45"/>
      <c r="M299" s="222"/>
      <c r="N299" s="223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130</v>
      </c>
      <c r="AU299" s="18" t="s">
        <v>83</v>
      </c>
    </row>
    <row r="300" s="2" customFormat="1">
      <c r="A300" s="39"/>
      <c r="B300" s="40"/>
      <c r="C300" s="41"/>
      <c r="D300" s="224" t="s">
        <v>132</v>
      </c>
      <c r="E300" s="41"/>
      <c r="F300" s="225" t="s">
        <v>416</v>
      </c>
      <c r="G300" s="41"/>
      <c r="H300" s="41"/>
      <c r="I300" s="221"/>
      <c r="J300" s="41"/>
      <c r="K300" s="41"/>
      <c r="L300" s="45"/>
      <c r="M300" s="222"/>
      <c r="N300" s="223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132</v>
      </c>
      <c r="AU300" s="18" t="s">
        <v>83</v>
      </c>
    </row>
    <row r="301" s="13" customFormat="1">
      <c r="A301" s="13"/>
      <c r="B301" s="226"/>
      <c r="C301" s="227"/>
      <c r="D301" s="219" t="s">
        <v>134</v>
      </c>
      <c r="E301" s="228" t="s">
        <v>19</v>
      </c>
      <c r="F301" s="229" t="s">
        <v>417</v>
      </c>
      <c r="G301" s="227"/>
      <c r="H301" s="230">
        <v>2761.9349999999999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134</v>
      </c>
      <c r="AU301" s="236" t="s">
        <v>83</v>
      </c>
      <c r="AV301" s="13" t="s">
        <v>83</v>
      </c>
      <c r="AW301" s="13" t="s">
        <v>33</v>
      </c>
      <c r="AX301" s="13" t="s">
        <v>80</v>
      </c>
      <c r="AY301" s="236" t="s">
        <v>121</v>
      </c>
    </row>
    <row r="302" s="2" customFormat="1" ht="21.75" customHeight="1">
      <c r="A302" s="39"/>
      <c r="B302" s="40"/>
      <c r="C302" s="206" t="s">
        <v>418</v>
      </c>
      <c r="D302" s="206" t="s">
        <v>123</v>
      </c>
      <c r="E302" s="207" t="s">
        <v>419</v>
      </c>
      <c r="F302" s="208" t="s">
        <v>420</v>
      </c>
      <c r="G302" s="209" t="s">
        <v>126</v>
      </c>
      <c r="H302" s="210">
        <v>2643</v>
      </c>
      <c r="I302" s="211"/>
      <c r="J302" s="212">
        <f>ROUND(I302*H302,2)</f>
        <v>0</v>
      </c>
      <c r="K302" s="208" t="s">
        <v>127</v>
      </c>
      <c r="L302" s="45"/>
      <c r="M302" s="213" t="s">
        <v>19</v>
      </c>
      <c r="N302" s="214" t="s">
        <v>43</v>
      </c>
      <c r="O302" s="85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7" t="s">
        <v>128</v>
      </c>
      <c r="AT302" s="217" t="s">
        <v>123</v>
      </c>
      <c r="AU302" s="217" t="s">
        <v>83</v>
      </c>
      <c r="AY302" s="18" t="s">
        <v>121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8" t="s">
        <v>80</v>
      </c>
      <c r="BK302" s="218">
        <f>ROUND(I302*H302,2)</f>
        <v>0</v>
      </c>
      <c r="BL302" s="18" t="s">
        <v>128</v>
      </c>
      <c r="BM302" s="217" t="s">
        <v>421</v>
      </c>
    </row>
    <row r="303" s="2" customFormat="1">
      <c r="A303" s="39"/>
      <c r="B303" s="40"/>
      <c r="C303" s="41"/>
      <c r="D303" s="219" t="s">
        <v>130</v>
      </c>
      <c r="E303" s="41"/>
      <c r="F303" s="220" t="s">
        <v>422</v>
      </c>
      <c r="G303" s="41"/>
      <c r="H303" s="41"/>
      <c r="I303" s="221"/>
      <c r="J303" s="41"/>
      <c r="K303" s="41"/>
      <c r="L303" s="45"/>
      <c r="M303" s="222"/>
      <c r="N303" s="223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130</v>
      </c>
      <c r="AU303" s="18" t="s">
        <v>83</v>
      </c>
    </row>
    <row r="304" s="2" customFormat="1">
      <c r="A304" s="39"/>
      <c r="B304" s="40"/>
      <c r="C304" s="41"/>
      <c r="D304" s="224" t="s">
        <v>132</v>
      </c>
      <c r="E304" s="41"/>
      <c r="F304" s="225" t="s">
        <v>423</v>
      </c>
      <c r="G304" s="41"/>
      <c r="H304" s="41"/>
      <c r="I304" s="221"/>
      <c r="J304" s="41"/>
      <c r="K304" s="41"/>
      <c r="L304" s="45"/>
      <c r="M304" s="222"/>
      <c r="N304" s="223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132</v>
      </c>
      <c r="AU304" s="18" t="s">
        <v>83</v>
      </c>
    </row>
    <row r="305" s="13" customFormat="1">
      <c r="A305" s="13"/>
      <c r="B305" s="226"/>
      <c r="C305" s="227"/>
      <c r="D305" s="219" t="s">
        <v>134</v>
      </c>
      <c r="E305" s="228" t="s">
        <v>19</v>
      </c>
      <c r="F305" s="229" t="s">
        <v>424</v>
      </c>
      <c r="G305" s="227"/>
      <c r="H305" s="230">
        <v>2643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134</v>
      </c>
      <c r="AU305" s="236" t="s">
        <v>83</v>
      </c>
      <c r="AV305" s="13" t="s">
        <v>83</v>
      </c>
      <c r="AW305" s="13" t="s">
        <v>33</v>
      </c>
      <c r="AX305" s="13" t="s">
        <v>72</v>
      </c>
      <c r="AY305" s="236" t="s">
        <v>121</v>
      </c>
    </row>
    <row r="306" s="14" customFormat="1">
      <c r="A306" s="14"/>
      <c r="B306" s="237"/>
      <c r="C306" s="238"/>
      <c r="D306" s="219" t="s">
        <v>134</v>
      </c>
      <c r="E306" s="239" t="s">
        <v>89</v>
      </c>
      <c r="F306" s="240" t="s">
        <v>136</v>
      </c>
      <c r="G306" s="238"/>
      <c r="H306" s="241">
        <v>2643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134</v>
      </c>
      <c r="AU306" s="247" t="s">
        <v>83</v>
      </c>
      <c r="AV306" s="14" t="s">
        <v>128</v>
      </c>
      <c r="AW306" s="14" t="s">
        <v>33</v>
      </c>
      <c r="AX306" s="14" t="s">
        <v>80</v>
      </c>
      <c r="AY306" s="247" t="s">
        <v>121</v>
      </c>
    </row>
    <row r="307" s="12" customFormat="1" ht="22.8" customHeight="1">
      <c r="A307" s="12"/>
      <c r="B307" s="190"/>
      <c r="C307" s="191"/>
      <c r="D307" s="192" t="s">
        <v>71</v>
      </c>
      <c r="E307" s="204" t="s">
        <v>221</v>
      </c>
      <c r="F307" s="204" t="s">
        <v>425</v>
      </c>
      <c r="G307" s="191"/>
      <c r="H307" s="191"/>
      <c r="I307" s="194"/>
      <c r="J307" s="205">
        <f>BK307</f>
        <v>0</v>
      </c>
      <c r="K307" s="191"/>
      <c r="L307" s="196"/>
      <c r="M307" s="197"/>
      <c r="N307" s="198"/>
      <c r="O307" s="198"/>
      <c r="P307" s="199">
        <f>SUM(P308:P340)</f>
        <v>0</v>
      </c>
      <c r="Q307" s="198"/>
      <c r="R307" s="199">
        <f>SUM(R308:R340)</f>
        <v>8.6334327200000018</v>
      </c>
      <c r="S307" s="198"/>
      <c r="T307" s="200">
        <f>SUM(T308:T340)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1" t="s">
        <v>80</v>
      </c>
      <c r="AT307" s="202" t="s">
        <v>71</v>
      </c>
      <c r="AU307" s="202" t="s">
        <v>80</v>
      </c>
      <c r="AY307" s="201" t="s">
        <v>121</v>
      </c>
      <c r="BK307" s="203">
        <f>SUM(BK308:BK340)</f>
        <v>0</v>
      </c>
    </row>
    <row r="308" s="2" customFormat="1" ht="16.5" customHeight="1">
      <c r="A308" s="39"/>
      <c r="B308" s="40"/>
      <c r="C308" s="206" t="s">
        <v>426</v>
      </c>
      <c r="D308" s="206" t="s">
        <v>123</v>
      </c>
      <c r="E308" s="207" t="s">
        <v>427</v>
      </c>
      <c r="F308" s="208" t="s">
        <v>428</v>
      </c>
      <c r="G308" s="209" t="s">
        <v>357</v>
      </c>
      <c r="H308" s="210">
        <v>25</v>
      </c>
      <c r="I308" s="211"/>
      <c r="J308" s="212">
        <f>ROUND(I308*H308,2)</f>
        <v>0</v>
      </c>
      <c r="K308" s="208" t="s">
        <v>19</v>
      </c>
      <c r="L308" s="45"/>
      <c r="M308" s="213" t="s">
        <v>19</v>
      </c>
      <c r="N308" s="214" t="s">
        <v>43</v>
      </c>
      <c r="O308" s="85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7" t="s">
        <v>128</v>
      </c>
      <c r="AT308" s="217" t="s">
        <v>123</v>
      </c>
      <c r="AU308" s="217" t="s">
        <v>83</v>
      </c>
      <c r="AY308" s="18" t="s">
        <v>121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8" t="s">
        <v>80</v>
      </c>
      <c r="BK308" s="218">
        <f>ROUND(I308*H308,2)</f>
        <v>0</v>
      </c>
      <c r="BL308" s="18" t="s">
        <v>128</v>
      </c>
      <c r="BM308" s="217" t="s">
        <v>429</v>
      </c>
    </row>
    <row r="309" s="2" customFormat="1">
      <c r="A309" s="39"/>
      <c r="B309" s="40"/>
      <c r="C309" s="41"/>
      <c r="D309" s="219" t="s">
        <v>130</v>
      </c>
      <c r="E309" s="41"/>
      <c r="F309" s="220" t="s">
        <v>428</v>
      </c>
      <c r="G309" s="41"/>
      <c r="H309" s="41"/>
      <c r="I309" s="221"/>
      <c r="J309" s="41"/>
      <c r="K309" s="41"/>
      <c r="L309" s="45"/>
      <c r="M309" s="222"/>
      <c r="N309" s="223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130</v>
      </c>
      <c r="AU309" s="18" t="s">
        <v>83</v>
      </c>
    </row>
    <row r="310" s="13" customFormat="1">
      <c r="A310" s="13"/>
      <c r="B310" s="226"/>
      <c r="C310" s="227"/>
      <c r="D310" s="219" t="s">
        <v>134</v>
      </c>
      <c r="E310" s="228" t="s">
        <v>19</v>
      </c>
      <c r="F310" s="229" t="s">
        <v>430</v>
      </c>
      <c r="G310" s="227"/>
      <c r="H310" s="230">
        <v>25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134</v>
      </c>
      <c r="AU310" s="236" t="s">
        <v>83</v>
      </c>
      <c r="AV310" s="13" t="s">
        <v>83</v>
      </c>
      <c r="AW310" s="13" t="s">
        <v>33</v>
      </c>
      <c r="AX310" s="13" t="s">
        <v>72</v>
      </c>
      <c r="AY310" s="236" t="s">
        <v>121</v>
      </c>
    </row>
    <row r="311" s="14" customFormat="1">
      <c r="A311" s="14"/>
      <c r="B311" s="237"/>
      <c r="C311" s="238"/>
      <c r="D311" s="219" t="s">
        <v>134</v>
      </c>
      <c r="E311" s="239" t="s">
        <v>19</v>
      </c>
      <c r="F311" s="240" t="s">
        <v>136</v>
      </c>
      <c r="G311" s="238"/>
      <c r="H311" s="241">
        <v>25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134</v>
      </c>
      <c r="AU311" s="247" t="s">
        <v>83</v>
      </c>
      <c r="AV311" s="14" t="s">
        <v>128</v>
      </c>
      <c r="AW311" s="14" t="s">
        <v>33</v>
      </c>
      <c r="AX311" s="14" t="s">
        <v>80</v>
      </c>
      <c r="AY311" s="247" t="s">
        <v>121</v>
      </c>
    </row>
    <row r="312" s="2" customFormat="1" ht="16.5" customHeight="1">
      <c r="A312" s="39"/>
      <c r="B312" s="40"/>
      <c r="C312" s="206" t="s">
        <v>431</v>
      </c>
      <c r="D312" s="206" t="s">
        <v>123</v>
      </c>
      <c r="E312" s="207" t="s">
        <v>432</v>
      </c>
      <c r="F312" s="208" t="s">
        <v>433</v>
      </c>
      <c r="G312" s="209" t="s">
        <v>289</v>
      </c>
      <c r="H312" s="210">
        <v>2</v>
      </c>
      <c r="I312" s="211"/>
      <c r="J312" s="212">
        <f>ROUND(I312*H312,2)</f>
        <v>0</v>
      </c>
      <c r="K312" s="208" t="s">
        <v>127</v>
      </c>
      <c r="L312" s="45"/>
      <c r="M312" s="213" t="s">
        <v>19</v>
      </c>
      <c r="N312" s="214" t="s">
        <v>43</v>
      </c>
      <c r="O312" s="85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7" t="s">
        <v>128</v>
      </c>
      <c r="AT312" s="217" t="s">
        <v>123</v>
      </c>
      <c r="AU312" s="217" t="s">
        <v>83</v>
      </c>
      <c r="AY312" s="18" t="s">
        <v>121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8" t="s">
        <v>80</v>
      </c>
      <c r="BK312" s="218">
        <f>ROUND(I312*H312,2)</f>
        <v>0</v>
      </c>
      <c r="BL312" s="18" t="s">
        <v>128</v>
      </c>
      <c r="BM312" s="217" t="s">
        <v>434</v>
      </c>
    </row>
    <row r="313" s="2" customFormat="1">
      <c r="A313" s="39"/>
      <c r="B313" s="40"/>
      <c r="C313" s="41"/>
      <c r="D313" s="219" t="s">
        <v>130</v>
      </c>
      <c r="E313" s="41"/>
      <c r="F313" s="220" t="s">
        <v>435</v>
      </c>
      <c r="G313" s="41"/>
      <c r="H313" s="41"/>
      <c r="I313" s="221"/>
      <c r="J313" s="41"/>
      <c r="K313" s="41"/>
      <c r="L313" s="45"/>
      <c r="M313" s="222"/>
      <c r="N313" s="223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130</v>
      </c>
      <c r="AU313" s="18" t="s">
        <v>83</v>
      </c>
    </row>
    <row r="314" s="2" customFormat="1">
      <c r="A314" s="39"/>
      <c r="B314" s="40"/>
      <c r="C314" s="41"/>
      <c r="D314" s="224" t="s">
        <v>132</v>
      </c>
      <c r="E314" s="41"/>
      <c r="F314" s="225" t="s">
        <v>436</v>
      </c>
      <c r="G314" s="41"/>
      <c r="H314" s="41"/>
      <c r="I314" s="221"/>
      <c r="J314" s="41"/>
      <c r="K314" s="41"/>
      <c r="L314" s="45"/>
      <c r="M314" s="222"/>
      <c r="N314" s="223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132</v>
      </c>
      <c r="AU314" s="18" t="s">
        <v>83</v>
      </c>
    </row>
    <row r="315" s="13" customFormat="1">
      <c r="A315" s="13"/>
      <c r="B315" s="226"/>
      <c r="C315" s="227"/>
      <c r="D315" s="219" t="s">
        <v>134</v>
      </c>
      <c r="E315" s="228" t="s">
        <v>19</v>
      </c>
      <c r="F315" s="229" t="s">
        <v>437</v>
      </c>
      <c r="G315" s="227"/>
      <c r="H315" s="230">
        <v>2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134</v>
      </c>
      <c r="AU315" s="236" t="s">
        <v>83</v>
      </c>
      <c r="AV315" s="13" t="s">
        <v>83</v>
      </c>
      <c r="AW315" s="13" t="s">
        <v>33</v>
      </c>
      <c r="AX315" s="13" t="s">
        <v>72</v>
      </c>
      <c r="AY315" s="236" t="s">
        <v>121</v>
      </c>
    </row>
    <row r="316" s="14" customFormat="1">
      <c r="A316" s="14"/>
      <c r="B316" s="237"/>
      <c r="C316" s="238"/>
      <c r="D316" s="219" t="s">
        <v>134</v>
      </c>
      <c r="E316" s="239" t="s">
        <v>19</v>
      </c>
      <c r="F316" s="240" t="s">
        <v>136</v>
      </c>
      <c r="G316" s="238"/>
      <c r="H316" s="241">
        <v>2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134</v>
      </c>
      <c r="AU316" s="247" t="s">
        <v>83</v>
      </c>
      <c r="AV316" s="14" t="s">
        <v>128</v>
      </c>
      <c r="AW316" s="14" t="s">
        <v>33</v>
      </c>
      <c r="AX316" s="14" t="s">
        <v>80</v>
      </c>
      <c r="AY316" s="247" t="s">
        <v>121</v>
      </c>
    </row>
    <row r="317" s="2" customFormat="1" ht="16.5" customHeight="1">
      <c r="A317" s="39"/>
      <c r="B317" s="40"/>
      <c r="C317" s="258" t="s">
        <v>438</v>
      </c>
      <c r="D317" s="258" t="s">
        <v>273</v>
      </c>
      <c r="E317" s="259" t="s">
        <v>439</v>
      </c>
      <c r="F317" s="260" t="s">
        <v>440</v>
      </c>
      <c r="G317" s="261" t="s">
        <v>289</v>
      </c>
      <c r="H317" s="262">
        <v>2</v>
      </c>
      <c r="I317" s="263"/>
      <c r="J317" s="264">
        <f>ROUND(I317*H317,2)</f>
        <v>0</v>
      </c>
      <c r="K317" s="260" t="s">
        <v>127</v>
      </c>
      <c r="L317" s="265"/>
      <c r="M317" s="266" t="s">
        <v>19</v>
      </c>
      <c r="N317" s="267" t="s">
        <v>43</v>
      </c>
      <c r="O317" s="85"/>
      <c r="P317" s="215">
        <f>O317*H317</f>
        <v>0</v>
      </c>
      <c r="Q317" s="215">
        <v>0.0020999999999999999</v>
      </c>
      <c r="R317" s="215">
        <f>Q317*H317</f>
        <v>0.0041999999999999997</v>
      </c>
      <c r="S317" s="215">
        <v>0</v>
      </c>
      <c r="T317" s="216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7" t="s">
        <v>214</v>
      </c>
      <c r="AT317" s="217" t="s">
        <v>273</v>
      </c>
      <c r="AU317" s="217" t="s">
        <v>83</v>
      </c>
      <c r="AY317" s="18" t="s">
        <v>121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8" t="s">
        <v>80</v>
      </c>
      <c r="BK317" s="218">
        <f>ROUND(I317*H317,2)</f>
        <v>0</v>
      </c>
      <c r="BL317" s="18" t="s">
        <v>128</v>
      </c>
      <c r="BM317" s="217" t="s">
        <v>441</v>
      </c>
    </row>
    <row r="318" s="2" customFormat="1">
      <c r="A318" s="39"/>
      <c r="B318" s="40"/>
      <c r="C318" s="41"/>
      <c r="D318" s="219" t="s">
        <v>130</v>
      </c>
      <c r="E318" s="41"/>
      <c r="F318" s="220" t="s">
        <v>442</v>
      </c>
      <c r="G318" s="41"/>
      <c r="H318" s="41"/>
      <c r="I318" s="221"/>
      <c r="J318" s="41"/>
      <c r="K318" s="41"/>
      <c r="L318" s="45"/>
      <c r="M318" s="222"/>
      <c r="N318" s="223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130</v>
      </c>
      <c r="AU318" s="18" t="s">
        <v>83</v>
      </c>
    </row>
    <row r="319" s="13" customFormat="1">
      <c r="A319" s="13"/>
      <c r="B319" s="226"/>
      <c r="C319" s="227"/>
      <c r="D319" s="219" t="s">
        <v>134</v>
      </c>
      <c r="E319" s="228" t="s">
        <v>19</v>
      </c>
      <c r="F319" s="229" t="s">
        <v>437</v>
      </c>
      <c r="G319" s="227"/>
      <c r="H319" s="230">
        <v>2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134</v>
      </c>
      <c r="AU319" s="236" t="s">
        <v>83</v>
      </c>
      <c r="AV319" s="13" t="s">
        <v>83</v>
      </c>
      <c r="AW319" s="13" t="s">
        <v>33</v>
      </c>
      <c r="AX319" s="13" t="s">
        <v>72</v>
      </c>
      <c r="AY319" s="236" t="s">
        <v>121</v>
      </c>
    </row>
    <row r="320" s="14" customFormat="1">
      <c r="A320" s="14"/>
      <c r="B320" s="237"/>
      <c r="C320" s="238"/>
      <c r="D320" s="219" t="s">
        <v>134</v>
      </c>
      <c r="E320" s="239" t="s">
        <v>19</v>
      </c>
      <c r="F320" s="240" t="s">
        <v>136</v>
      </c>
      <c r="G320" s="238"/>
      <c r="H320" s="241">
        <v>2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7" t="s">
        <v>134</v>
      </c>
      <c r="AU320" s="247" t="s">
        <v>83</v>
      </c>
      <c r="AV320" s="14" t="s">
        <v>128</v>
      </c>
      <c r="AW320" s="14" t="s">
        <v>33</v>
      </c>
      <c r="AX320" s="14" t="s">
        <v>80</v>
      </c>
      <c r="AY320" s="247" t="s">
        <v>121</v>
      </c>
    </row>
    <row r="321" s="2" customFormat="1" ht="21.75" customHeight="1">
      <c r="A321" s="39"/>
      <c r="B321" s="40"/>
      <c r="C321" s="206" t="s">
        <v>443</v>
      </c>
      <c r="D321" s="206" t="s">
        <v>123</v>
      </c>
      <c r="E321" s="207" t="s">
        <v>444</v>
      </c>
      <c r="F321" s="208" t="s">
        <v>445</v>
      </c>
      <c r="G321" s="209" t="s">
        <v>357</v>
      </c>
      <c r="H321" s="210">
        <v>36</v>
      </c>
      <c r="I321" s="211"/>
      <c r="J321" s="212">
        <f>ROUND(I321*H321,2)</f>
        <v>0</v>
      </c>
      <c r="K321" s="208" t="s">
        <v>127</v>
      </c>
      <c r="L321" s="45"/>
      <c r="M321" s="213" t="s">
        <v>19</v>
      </c>
      <c r="N321" s="214" t="s">
        <v>43</v>
      </c>
      <c r="O321" s="85"/>
      <c r="P321" s="215">
        <f>O321*H321</f>
        <v>0</v>
      </c>
      <c r="Q321" s="215">
        <v>0.15539952000000001</v>
      </c>
      <c r="R321" s="215">
        <f>Q321*H321</f>
        <v>5.5943827200000005</v>
      </c>
      <c r="S321" s="215">
        <v>0</v>
      </c>
      <c r="T321" s="21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7" t="s">
        <v>128</v>
      </c>
      <c r="AT321" s="217" t="s">
        <v>123</v>
      </c>
      <c r="AU321" s="217" t="s">
        <v>83</v>
      </c>
      <c r="AY321" s="18" t="s">
        <v>121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8" t="s">
        <v>80</v>
      </c>
      <c r="BK321" s="218">
        <f>ROUND(I321*H321,2)</f>
        <v>0</v>
      </c>
      <c r="BL321" s="18" t="s">
        <v>128</v>
      </c>
      <c r="BM321" s="217" t="s">
        <v>446</v>
      </c>
    </row>
    <row r="322" s="2" customFormat="1">
      <c r="A322" s="39"/>
      <c r="B322" s="40"/>
      <c r="C322" s="41"/>
      <c r="D322" s="219" t="s">
        <v>130</v>
      </c>
      <c r="E322" s="41"/>
      <c r="F322" s="220" t="s">
        <v>447</v>
      </c>
      <c r="G322" s="41"/>
      <c r="H322" s="41"/>
      <c r="I322" s="221"/>
      <c r="J322" s="41"/>
      <c r="K322" s="41"/>
      <c r="L322" s="45"/>
      <c r="M322" s="222"/>
      <c r="N322" s="223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130</v>
      </c>
      <c r="AU322" s="18" t="s">
        <v>83</v>
      </c>
    </row>
    <row r="323" s="2" customFormat="1">
      <c r="A323" s="39"/>
      <c r="B323" s="40"/>
      <c r="C323" s="41"/>
      <c r="D323" s="224" t="s">
        <v>132</v>
      </c>
      <c r="E323" s="41"/>
      <c r="F323" s="225" t="s">
        <v>448</v>
      </c>
      <c r="G323" s="41"/>
      <c r="H323" s="41"/>
      <c r="I323" s="221"/>
      <c r="J323" s="41"/>
      <c r="K323" s="41"/>
      <c r="L323" s="45"/>
      <c r="M323" s="222"/>
      <c r="N323" s="223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132</v>
      </c>
      <c r="AU323" s="18" t="s">
        <v>83</v>
      </c>
    </row>
    <row r="324" s="13" customFormat="1">
      <c r="A324" s="13"/>
      <c r="B324" s="226"/>
      <c r="C324" s="227"/>
      <c r="D324" s="219" t="s">
        <v>134</v>
      </c>
      <c r="E324" s="228" t="s">
        <v>19</v>
      </c>
      <c r="F324" s="229" t="s">
        <v>449</v>
      </c>
      <c r="G324" s="227"/>
      <c r="H324" s="230">
        <v>36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134</v>
      </c>
      <c r="AU324" s="236" t="s">
        <v>83</v>
      </c>
      <c r="AV324" s="13" t="s">
        <v>83</v>
      </c>
      <c r="AW324" s="13" t="s">
        <v>33</v>
      </c>
      <c r="AX324" s="13" t="s">
        <v>80</v>
      </c>
      <c r="AY324" s="236" t="s">
        <v>121</v>
      </c>
    </row>
    <row r="325" s="2" customFormat="1" ht="16.5" customHeight="1">
      <c r="A325" s="39"/>
      <c r="B325" s="40"/>
      <c r="C325" s="258" t="s">
        <v>450</v>
      </c>
      <c r="D325" s="258" t="s">
        <v>273</v>
      </c>
      <c r="E325" s="259" t="s">
        <v>451</v>
      </c>
      <c r="F325" s="260" t="s">
        <v>452</v>
      </c>
      <c r="G325" s="261" t="s">
        <v>357</v>
      </c>
      <c r="H325" s="262">
        <v>37.799999999999997</v>
      </c>
      <c r="I325" s="263"/>
      <c r="J325" s="264">
        <f>ROUND(I325*H325,2)</f>
        <v>0</v>
      </c>
      <c r="K325" s="260" t="s">
        <v>127</v>
      </c>
      <c r="L325" s="265"/>
      <c r="M325" s="266" t="s">
        <v>19</v>
      </c>
      <c r="N325" s="267" t="s">
        <v>43</v>
      </c>
      <c r="O325" s="85"/>
      <c r="P325" s="215">
        <f>O325*H325</f>
        <v>0</v>
      </c>
      <c r="Q325" s="215">
        <v>0.080000000000000002</v>
      </c>
      <c r="R325" s="215">
        <f>Q325*H325</f>
        <v>3.024</v>
      </c>
      <c r="S325" s="215">
        <v>0</v>
      </c>
      <c r="T325" s="21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7" t="s">
        <v>214</v>
      </c>
      <c r="AT325" s="217" t="s">
        <v>273</v>
      </c>
      <c r="AU325" s="217" t="s">
        <v>83</v>
      </c>
      <c r="AY325" s="18" t="s">
        <v>121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8" t="s">
        <v>80</v>
      </c>
      <c r="BK325" s="218">
        <f>ROUND(I325*H325,2)</f>
        <v>0</v>
      </c>
      <c r="BL325" s="18" t="s">
        <v>128</v>
      </c>
      <c r="BM325" s="217" t="s">
        <v>453</v>
      </c>
    </row>
    <row r="326" s="2" customFormat="1">
      <c r="A326" s="39"/>
      <c r="B326" s="40"/>
      <c r="C326" s="41"/>
      <c r="D326" s="219" t="s">
        <v>130</v>
      </c>
      <c r="E326" s="41"/>
      <c r="F326" s="220" t="s">
        <v>452</v>
      </c>
      <c r="G326" s="41"/>
      <c r="H326" s="41"/>
      <c r="I326" s="221"/>
      <c r="J326" s="41"/>
      <c r="K326" s="41"/>
      <c r="L326" s="45"/>
      <c r="M326" s="222"/>
      <c r="N326" s="223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130</v>
      </c>
      <c r="AU326" s="18" t="s">
        <v>83</v>
      </c>
    </row>
    <row r="327" s="13" customFormat="1">
      <c r="A327" s="13"/>
      <c r="B327" s="226"/>
      <c r="C327" s="227"/>
      <c r="D327" s="219" t="s">
        <v>134</v>
      </c>
      <c r="E327" s="228" t="s">
        <v>19</v>
      </c>
      <c r="F327" s="229" t="s">
        <v>454</v>
      </c>
      <c r="G327" s="227"/>
      <c r="H327" s="230">
        <v>37.799999999999997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134</v>
      </c>
      <c r="AU327" s="236" t="s">
        <v>83</v>
      </c>
      <c r="AV327" s="13" t="s">
        <v>83</v>
      </c>
      <c r="AW327" s="13" t="s">
        <v>33</v>
      </c>
      <c r="AX327" s="13" t="s">
        <v>80</v>
      </c>
      <c r="AY327" s="236" t="s">
        <v>121</v>
      </c>
    </row>
    <row r="328" s="2" customFormat="1" ht="16.5" customHeight="1">
      <c r="A328" s="39"/>
      <c r="B328" s="40"/>
      <c r="C328" s="206" t="s">
        <v>455</v>
      </c>
      <c r="D328" s="206" t="s">
        <v>123</v>
      </c>
      <c r="E328" s="207" t="s">
        <v>456</v>
      </c>
      <c r="F328" s="208" t="s">
        <v>457</v>
      </c>
      <c r="G328" s="209" t="s">
        <v>357</v>
      </c>
      <c r="H328" s="210">
        <v>31</v>
      </c>
      <c r="I328" s="211"/>
      <c r="J328" s="212">
        <f>ROUND(I328*H328,2)</f>
        <v>0</v>
      </c>
      <c r="K328" s="208" t="s">
        <v>127</v>
      </c>
      <c r="L328" s="45"/>
      <c r="M328" s="213" t="s">
        <v>19</v>
      </c>
      <c r="N328" s="214" t="s">
        <v>43</v>
      </c>
      <c r="O328" s="85"/>
      <c r="P328" s="215">
        <f>O328*H328</f>
        <v>0</v>
      </c>
      <c r="Q328" s="215">
        <v>1.0000000000000001E-05</v>
      </c>
      <c r="R328" s="215">
        <f>Q328*H328</f>
        <v>0.00031</v>
      </c>
      <c r="S328" s="215">
        <v>0</v>
      </c>
      <c r="T328" s="216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7" t="s">
        <v>128</v>
      </c>
      <c r="AT328" s="217" t="s">
        <v>123</v>
      </c>
      <c r="AU328" s="217" t="s">
        <v>83</v>
      </c>
      <c r="AY328" s="18" t="s">
        <v>121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8" t="s">
        <v>80</v>
      </c>
      <c r="BK328" s="218">
        <f>ROUND(I328*H328,2)</f>
        <v>0</v>
      </c>
      <c r="BL328" s="18" t="s">
        <v>128</v>
      </c>
      <c r="BM328" s="217" t="s">
        <v>458</v>
      </c>
    </row>
    <row r="329" s="2" customFormat="1">
      <c r="A329" s="39"/>
      <c r="B329" s="40"/>
      <c r="C329" s="41"/>
      <c r="D329" s="219" t="s">
        <v>130</v>
      </c>
      <c r="E329" s="41"/>
      <c r="F329" s="220" t="s">
        <v>459</v>
      </c>
      <c r="G329" s="41"/>
      <c r="H329" s="41"/>
      <c r="I329" s="221"/>
      <c r="J329" s="41"/>
      <c r="K329" s="41"/>
      <c r="L329" s="45"/>
      <c r="M329" s="222"/>
      <c r="N329" s="223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130</v>
      </c>
      <c r="AU329" s="18" t="s">
        <v>83</v>
      </c>
    </row>
    <row r="330" s="2" customFormat="1">
      <c r="A330" s="39"/>
      <c r="B330" s="40"/>
      <c r="C330" s="41"/>
      <c r="D330" s="224" t="s">
        <v>132</v>
      </c>
      <c r="E330" s="41"/>
      <c r="F330" s="225" t="s">
        <v>460</v>
      </c>
      <c r="G330" s="41"/>
      <c r="H330" s="41"/>
      <c r="I330" s="221"/>
      <c r="J330" s="41"/>
      <c r="K330" s="41"/>
      <c r="L330" s="45"/>
      <c r="M330" s="222"/>
      <c r="N330" s="223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132</v>
      </c>
      <c r="AU330" s="18" t="s">
        <v>83</v>
      </c>
    </row>
    <row r="331" s="13" customFormat="1">
      <c r="A331" s="13"/>
      <c r="B331" s="226"/>
      <c r="C331" s="227"/>
      <c r="D331" s="219" t="s">
        <v>134</v>
      </c>
      <c r="E331" s="228" t="s">
        <v>19</v>
      </c>
      <c r="F331" s="229" t="s">
        <v>461</v>
      </c>
      <c r="G331" s="227"/>
      <c r="H331" s="230">
        <v>31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134</v>
      </c>
      <c r="AU331" s="236" t="s">
        <v>83</v>
      </c>
      <c r="AV331" s="13" t="s">
        <v>83</v>
      </c>
      <c r="AW331" s="13" t="s">
        <v>33</v>
      </c>
      <c r="AX331" s="13" t="s">
        <v>72</v>
      </c>
      <c r="AY331" s="236" t="s">
        <v>121</v>
      </c>
    </row>
    <row r="332" s="14" customFormat="1">
      <c r="A332" s="14"/>
      <c r="B332" s="237"/>
      <c r="C332" s="238"/>
      <c r="D332" s="219" t="s">
        <v>134</v>
      </c>
      <c r="E332" s="239" t="s">
        <v>19</v>
      </c>
      <c r="F332" s="240" t="s">
        <v>136</v>
      </c>
      <c r="G332" s="238"/>
      <c r="H332" s="241">
        <v>31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134</v>
      </c>
      <c r="AU332" s="247" t="s">
        <v>83</v>
      </c>
      <c r="AV332" s="14" t="s">
        <v>128</v>
      </c>
      <c r="AW332" s="14" t="s">
        <v>33</v>
      </c>
      <c r="AX332" s="14" t="s">
        <v>80</v>
      </c>
      <c r="AY332" s="247" t="s">
        <v>121</v>
      </c>
    </row>
    <row r="333" s="2" customFormat="1" ht="21.75" customHeight="1">
      <c r="A333" s="39"/>
      <c r="B333" s="40"/>
      <c r="C333" s="206" t="s">
        <v>462</v>
      </c>
      <c r="D333" s="206" t="s">
        <v>123</v>
      </c>
      <c r="E333" s="207" t="s">
        <v>463</v>
      </c>
      <c r="F333" s="208" t="s">
        <v>464</v>
      </c>
      <c r="G333" s="209" t="s">
        <v>357</v>
      </c>
      <c r="H333" s="210">
        <v>31</v>
      </c>
      <c r="I333" s="211"/>
      <c r="J333" s="212">
        <f>ROUND(I333*H333,2)</f>
        <v>0</v>
      </c>
      <c r="K333" s="208" t="s">
        <v>127</v>
      </c>
      <c r="L333" s="45"/>
      <c r="M333" s="213" t="s">
        <v>19</v>
      </c>
      <c r="N333" s="214" t="s">
        <v>43</v>
      </c>
      <c r="O333" s="85"/>
      <c r="P333" s="215">
        <f>O333*H333</f>
        <v>0</v>
      </c>
      <c r="Q333" s="215">
        <v>0.00034000000000000002</v>
      </c>
      <c r="R333" s="215">
        <f>Q333*H333</f>
        <v>0.010540000000000001</v>
      </c>
      <c r="S333" s="215">
        <v>0</v>
      </c>
      <c r="T333" s="216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7" t="s">
        <v>128</v>
      </c>
      <c r="AT333" s="217" t="s">
        <v>123</v>
      </c>
      <c r="AU333" s="217" t="s">
        <v>83</v>
      </c>
      <c r="AY333" s="18" t="s">
        <v>121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8" t="s">
        <v>80</v>
      </c>
      <c r="BK333" s="218">
        <f>ROUND(I333*H333,2)</f>
        <v>0</v>
      </c>
      <c r="BL333" s="18" t="s">
        <v>128</v>
      </c>
      <c r="BM333" s="217" t="s">
        <v>465</v>
      </c>
    </row>
    <row r="334" s="2" customFormat="1">
      <c r="A334" s="39"/>
      <c r="B334" s="40"/>
      <c r="C334" s="41"/>
      <c r="D334" s="219" t="s">
        <v>130</v>
      </c>
      <c r="E334" s="41"/>
      <c r="F334" s="220" t="s">
        <v>466</v>
      </c>
      <c r="G334" s="41"/>
      <c r="H334" s="41"/>
      <c r="I334" s="221"/>
      <c r="J334" s="41"/>
      <c r="K334" s="41"/>
      <c r="L334" s="45"/>
      <c r="M334" s="222"/>
      <c r="N334" s="223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130</v>
      </c>
      <c r="AU334" s="18" t="s">
        <v>83</v>
      </c>
    </row>
    <row r="335" s="2" customFormat="1">
      <c r="A335" s="39"/>
      <c r="B335" s="40"/>
      <c r="C335" s="41"/>
      <c r="D335" s="224" t="s">
        <v>132</v>
      </c>
      <c r="E335" s="41"/>
      <c r="F335" s="225" t="s">
        <v>467</v>
      </c>
      <c r="G335" s="41"/>
      <c r="H335" s="41"/>
      <c r="I335" s="221"/>
      <c r="J335" s="41"/>
      <c r="K335" s="41"/>
      <c r="L335" s="45"/>
      <c r="M335" s="222"/>
      <c r="N335" s="223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132</v>
      </c>
      <c r="AU335" s="18" t="s">
        <v>83</v>
      </c>
    </row>
    <row r="336" s="2" customFormat="1" ht="16.5" customHeight="1">
      <c r="A336" s="39"/>
      <c r="B336" s="40"/>
      <c r="C336" s="206" t="s">
        <v>468</v>
      </c>
      <c r="D336" s="206" t="s">
        <v>123</v>
      </c>
      <c r="E336" s="207" t="s">
        <v>469</v>
      </c>
      <c r="F336" s="208" t="s">
        <v>470</v>
      </c>
      <c r="G336" s="209" t="s">
        <v>357</v>
      </c>
      <c r="H336" s="210">
        <v>30</v>
      </c>
      <c r="I336" s="211"/>
      <c r="J336" s="212">
        <f>ROUND(I336*H336,2)</f>
        <v>0</v>
      </c>
      <c r="K336" s="208" t="s">
        <v>127</v>
      </c>
      <c r="L336" s="45"/>
      <c r="M336" s="213" t="s">
        <v>19</v>
      </c>
      <c r="N336" s="214" t="s">
        <v>43</v>
      </c>
      <c r="O336" s="85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7" t="s">
        <v>128</v>
      </c>
      <c r="AT336" s="217" t="s">
        <v>123</v>
      </c>
      <c r="AU336" s="217" t="s">
        <v>83</v>
      </c>
      <c r="AY336" s="18" t="s">
        <v>121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8" t="s">
        <v>80</v>
      </c>
      <c r="BK336" s="218">
        <f>ROUND(I336*H336,2)</f>
        <v>0</v>
      </c>
      <c r="BL336" s="18" t="s">
        <v>128</v>
      </c>
      <c r="BM336" s="217" t="s">
        <v>471</v>
      </c>
    </row>
    <row r="337" s="2" customFormat="1">
      <c r="A337" s="39"/>
      <c r="B337" s="40"/>
      <c r="C337" s="41"/>
      <c r="D337" s="219" t="s">
        <v>130</v>
      </c>
      <c r="E337" s="41"/>
      <c r="F337" s="220" t="s">
        <v>472</v>
      </c>
      <c r="G337" s="41"/>
      <c r="H337" s="41"/>
      <c r="I337" s="221"/>
      <c r="J337" s="41"/>
      <c r="K337" s="41"/>
      <c r="L337" s="45"/>
      <c r="M337" s="222"/>
      <c r="N337" s="223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130</v>
      </c>
      <c r="AU337" s="18" t="s">
        <v>83</v>
      </c>
    </row>
    <row r="338" s="2" customFormat="1">
      <c r="A338" s="39"/>
      <c r="B338" s="40"/>
      <c r="C338" s="41"/>
      <c r="D338" s="224" t="s">
        <v>132</v>
      </c>
      <c r="E338" s="41"/>
      <c r="F338" s="225" t="s">
        <v>473</v>
      </c>
      <c r="G338" s="41"/>
      <c r="H338" s="41"/>
      <c r="I338" s="221"/>
      <c r="J338" s="41"/>
      <c r="K338" s="41"/>
      <c r="L338" s="45"/>
      <c r="M338" s="222"/>
      <c r="N338" s="223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132</v>
      </c>
      <c r="AU338" s="18" t="s">
        <v>83</v>
      </c>
    </row>
    <row r="339" s="13" customFormat="1">
      <c r="A339" s="13"/>
      <c r="B339" s="226"/>
      <c r="C339" s="227"/>
      <c r="D339" s="219" t="s">
        <v>134</v>
      </c>
      <c r="E339" s="228" t="s">
        <v>19</v>
      </c>
      <c r="F339" s="229" t="s">
        <v>474</v>
      </c>
      <c r="G339" s="227"/>
      <c r="H339" s="230">
        <v>30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134</v>
      </c>
      <c r="AU339" s="236" t="s">
        <v>83</v>
      </c>
      <c r="AV339" s="13" t="s">
        <v>83</v>
      </c>
      <c r="AW339" s="13" t="s">
        <v>33</v>
      </c>
      <c r="AX339" s="13" t="s">
        <v>72</v>
      </c>
      <c r="AY339" s="236" t="s">
        <v>121</v>
      </c>
    </row>
    <row r="340" s="14" customFormat="1">
      <c r="A340" s="14"/>
      <c r="B340" s="237"/>
      <c r="C340" s="238"/>
      <c r="D340" s="219" t="s">
        <v>134</v>
      </c>
      <c r="E340" s="239" t="s">
        <v>19</v>
      </c>
      <c r="F340" s="240" t="s">
        <v>136</v>
      </c>
      <c r="G340" s="238"/>
      <c r="H340" s="241">
        <v>30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7" t="s">
        <v>134</v>
      </c>
      <c r="AU340" s="247" t="s">
        <v>83</v>
      </c>
      <c r="AV340" s="14" t="s">
        <v>128</v>
      </c>
      <c r="AW340" s="14" t="s">
        <v>33</v>
      </c>
      <c r="AX340" s="14" t="s">
        <v>80</v>
      </c>
      <c r="AY340" s="247" t="s">
        <v>121</v>
      </c>
    </row>
    <row r="341" s="12" customFormat="1" ht="22.8" customHeight="1">
      <c r="A341" s="12"/>
      <c r="B341" s="190"/>
      <c r="C341" s="191"/>
      <c r="D341" s="192" t="s">
        <v>71</v>
      </c>
      <c r="E341" s="204" t="s">
        <v>475</v>
      </c>
      <c r="F341" s="204" t="s">
        <v>476</v>
      </c>
      <c r="G341" s="191"/>
      <c r="H341" s="191"/>
      <c r="I341" s="194"/>
      <c r="J341" s="205">
        <f>BK341</f>
        <v>0</v>
      </c>
      <c r="K341" s="191"/>
      <c r="L341" s="196"/>
      <c r="M341" s="197"/>
      <c r="N341" s="198"/>
      <c r="O341" s="198"/>
      <c r="P341" s="199">
        <f>SUM(P342:P356)</f>
        <v>0</v>
      </c>
      <c r="Q341" s="198"/>
      <c r="R341" s="199">
        <f>SUM(R342:R356)</f>
        <v>0</v>
      </c>
      <c r="S341" s="198"/>
      <c r="T341" s="200">
        <f>SUM(T342:T356)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1" t="s">
        <v>80</v>
      </c>
      <c r="AT341" s="202" t="s">
        <v>71</v>
      </c>
      <c r="AU341" s="202" t="s">
        <v>80</v>
      </c>
      <c r="AY341" s="201" t="s">
        <v>121</v>
      </c>
      <c r="BK341" s="203">
        <f>SUM(BK342:BK356)</f>
        <v>0</v>
      </c>
    </row>
    <row r="342" s="2" customFormat="1" ht="16.5" customHeight="1">
      <c r="A342" s="39"/>
      <c r="B342" s="40"/>
      <c r="C342" s="206" t="s">
        <v>477</v>
      </c>
      <c r="D342" s="206" t="s">
        <v>123</v>
      </c>
      <c r="E342" s="207" t="s">
        <v>478</v>
      </c>
      <c r="F342" s="208" t="s">
        <v>479</v>
      </c>
      <c r="G342" s="209" t="s">
        <v>232</v>
      </c>
      <c r="H342" s="210">
        <v>7.1100000000000003</v>
      </c>
      <c r="I342" s="211"/>
      <c r="J342" s="212">
        <f>ROUND(I342*H342,2)</f>
        <v>0</v>
      </c>
      <c r="K342" s="208" t="s">
        <v>127</v>
      </c>
      <c r="L342" s="45"/>
      <c r="M342" s="213" t="s">
        <v>19</v>
      </c>
      <c r="N342" s="214" t="s">
        <v>43</v>
      </c>
      <c r="O342" s="85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7" t="s">
        <v>128</v>
      </c>
      <c r="AT342" s="217" t="s">
        <v>123</v>
      </c>
      <c r="AU342" s="217" t="s">
        <v>83</v>
      </c>
      <c r="AY342" s="18" t="s">
        <v>121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8" t="s">
        <v>80</v>
      </c>
      <c r="BK342" s="218">
        <f>ROUND(I342*H342,2)</f>
        <v>0</v>
      </c>
      <c r="BL342" s="18" t="s">
        <v>128</v>
      </c>
      <c r="BM342" s="217" t="s">
        <v>480</v>
      </c>
    </row>
    <row r="343" s="2" customFormat="1">
      <c r="A343" s="39"/>
      <c r="B343" s="40"/>
      <c r="C343" s="41"/>
      <c r="D343" s="219" t="s">
        <v>130</v>
      </c>
      <c r="E343" s="41"/>
      <c r="F343" s="220" t="s">
        <v>481</v>
      </c>
      <c r="G343" s="41"/>
      <c r="H343" s="41"/>
      <c r="I343" s="221"/>
      <c r="J343" s="41"/>
      <c r="K343" s="41"/>
      <c r="L343" s="45"/>
      <c r="M343" s="222"/>
      <c r="N343" s="223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130</v>
      </c>
      <c r="AU343" s="18" t="s">
        <v>83</v>
      </c>
    </row>
    <row r="344" s="2" customFormat="1">
      <c r="A344" s="39"/>
      <c r="B344" s="40"/>
      <c r="C344" s="41"/>
      <c r="D344" s="224" t="s">
        <v>132</v>
      </c>
      <c r="E344" s="41"/>
      <c r="F344" s="225" t="s">
        <v>482</v>
      </c>
      <c r="G344" s="41"/>
      <c r="H344" s="41"/>
      <c r="I344" s="221"/>
      <c r="J344" s="41"/>
      <c r="K344" s="41"/>
      <c r="L344" s="45"/>
      <c r="M344" s="222"/>
      <c r="N344" s="223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132</v>
      </c>
      <c r="AU344" s="18" t="s">
        <v>83</v>
      </c>
    </row>
    <row r="345" s="13" customFormat="1">
      <c r="A345" s="13"/>
      <c r="B345" s="226"/>
      <c r="C345" s="227"/>
      <c r="D345" s="219" t="s">
        <v>134</v>
      </c>
      <c r="E345" s="228" t="s">
        <v>19</v>
      </c>
      <c r="F345" s="229" t="s">
        <v>483</v>
      </c>
      <c r="G345" s="227"/>
      <c r="H345" s="230">
        <v>7.1100000000000003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134</v>
      </c>
      <c r="AU345" s="236" t="s">
        <v>83</v>
      </c>
      <c r="AV345" s="13" t="s">
        <v>83</v>
      </c>
      <c r="AW345" s="13" t="s">
        <v>33</v>
      </c>
      <c r="AX345" s="13" t="s">
        <v>72</v>
      </c>
      <c r="AY345" s="236" t="s">
        <v>121</v>
      </c>
    </row>
    <row r="346" s="14" customFormat="1">
      <c r="A346" s="14"/>
      <c r="B346" s="237"/>
      <c r="C346" s="238"/>
      <c r="D346" s="219" t="s">
        <v>134</v>
      </c>
      <c r="E346" s="239" t="s">
        <v>19</v>
      </c>
      <c r="F346" s="240" t="s">
        <v>136</v>
      </c>
      <c r="G346" s="238"/>
      <c r="H346" s="241">
        <v>7.1100000000000003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7" t="s">
        <v>134</v>
      </c>
      <c r="AU346" s="247" t="s">
        <v>83</v>
      </c>
      <c r="AV346" s="14" t="s">
        <v>128</v>
      </c>
      <c r="AW346" s="14" t="s">
        <v>33</v>
      </c>
      <c r="AX346" s="14" t="s">
        <v>80</v>
      </c>
      <c r="AY346" s="247" t="s">
        <v>121</v>
      </c>
    </row>
    <row r="347" s="2" customFormat="1" ht="16.5" customHeight="1">
      <c r="A347" s="39"/>
      <c r="B347" s="40"/>
      <c r="C347" s="206" t="s">
        <v>484</v>
      </c>
      <c r="D347" s="206" t="s">
        <v>123</v>
      </c>
      <c r="E347" s="207" t="s">
        <v>485</v>
      </c>
      <c r="F347" s="208" t="s">
        <v>486</v>
      </c>
      <c r="G347" s="209" t="s">
        <v>232</v>
      </c>
      <c r="H347" s="210">
        <v>206.19</v>
      </c>
      <c r="I347" s="211"/>
      <c r="J347" s="212">
        <f>ROUND(I347*H347,2)</f>
        <v>0</v>
      </c>
      <c r="K347" s="208" t="s">
        <v>127</v>
      </c>
      <c r="L347" s="45"/>
      <c r="M347" s="213" t="s">
        <v>19</v>
      </c>
      <c r="N347" s="214" t="s">
        <v>43</v>
      </c>
      <c r="O347" s="85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7" t="s">
        <v>128</v>
      </c>
      <c r="AT347" s="217" t="s">
        <v>123</v>
      </c>
      <c r="AU347" s="217" t="s">
        <v>83</v>
      </c>
      <c r="AY347" s="18" t="s">
        <v>121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8" t="s">
        <v>80</v>
      </c>
      <c r="BK347" s="218">
        <f>ROUND(I347*H347,2)</f>
        <v>0</v>
      </c>
      <c r="BL347" s="18" t="s">
        <v>128</v>
      </c>
      <c r="BM347" s="217" t="s">
        <v>487</v>
      </c>
    </row>
    <row r="348" s="2" customFormat="1">
      <c r="A348" s="39"/>
      <c r="B348" s="40"/>
      <c r="C348" s="41"/>
      <c r="D348" s="219" t="s">
        <v>130</v>
      </c>
      <c r="E348" s="41"/>
      <c r="F348" s="220" t="s">
        <v>488</v>
      </c>
      <c r="G348" s="41"/>
      <c r="H348" s="41"/>
      <c r="I348" s="221"/>
      <c r="J348" s="41"/>
      <c r="K348" s="41"/>
      <c r="L348" s="45"/>
      <c r="M348" s="222"/>
      <c r="N348" s="223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130</v>
      </c>
      <c r="AU348" s="18" t="s">
        <v>83</v>
      </c>
    </row>
    <row r="349" s="2" customFormat="1">
      <c r="A349" s="39"/>
      <c r="B349" s="40"/>
      <c r="C349" s="41"/>
      <c r="D349" s="224" t="s">
        <v>132</v>
      </c>
      <c r="E349" s="41"/>
      <c r="F349" s="225" t="s">
        <v>489</v>
      </c>
      <c r="G349" s="41"/>
      <c r="H349" s="41"/>
      <c r="I349" s="221"/>
      <c r="J349" s="41"/>
      <c r="K349" s="41"/>
      <c r="L349" s="45"/>
      <c r="M349" s="222"/>
      <c r="N349" s="223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132</v>
      </c>
      <c r="AU349" s="18" t="s">
        <v>83</v>
      </c>
    </row>
    <row r="350" s="13" customFormat="1">
      <c r="A350" s="13"/>
      <c r="B350" s="226"/>
      <c r="C350" s="227"/>
      <c r="D350" s="219" t="s">
        <v>134</v>
      </c>
      <c r="E350" s="228" t="s">
        <v>19</v>
      </c>
      <c r="F350" s="229" t="s">
        <v>490</v>
      </c>
      <c r="G350" s="227"/>
      <c r="H350" s="230">
        <v>206.19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134</v>
      </c>
      <c r="AU350" s="236" t="s">
        <v>83</v>
      </c>
      <c r="AV350" s="13" t="s">
        <v>83</v>
      </c>
      <c r="AW350" s="13" t="s">
        <v>33</v>
      </c>
      <c r="AX350" s="13" t="s">
        <v>72</v>
      </c>
      <c r="AY350" s="236" t="s">
        <v>121</v>
      </c>
    </row>
    <row r="351" s="14" customFormat="1">
      <c r="A351" s="14"/>
      <c r="B351" s="237"/>
      <c r="C351" s="238"/>
      <c r="D351" s="219" t="s">
        <v>134</v>
      </c>
      <c r="E351" s="239" t="s">
        <v>19</v>
      </c>
      <c r="F351" s="240" t="s">
        <v>136</v>
      </c>
      <c r="G351" s="238"/>
      <c r="H351" s="241">
        <v>206.19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134</v>
      </c>
      <c r="AU351" s="247" t="s">
        <v>83</v>
      </c>
      <c r="AV351" s="14" t="s">
        <v>128</v>
      </c>
      <c r="AW351" s="14" t="s">
        <v>33</v>
      </c>
      <c r="AX351" s="14" t="s">
        <v>80</v>
      </c>
      <c r="AY351" s="247" t="s">
        <v>121</v>
      </c>
    </row>
    <row r="352" s="2" customFormat="1" ht="21.75" customHeight="1">
      <c r="A352" s="39"/>
      <c r="B352" s="40"/>
      <c r="C352" s="206" t="s">
        <v>491</v>
      </c>
      <c r="D352" s="206" t="s">
        <v>123</v>
      </c>
      <c r="E352" s="207" t="s">
        <v>492</v>
      </c>
      <c r="F352" s="208" t="s">
        <v>493</v>
      </c>
      <c r="G352" s="209" t="s">
        <v>232</v>
      </c>
      <c r="H352" s="210">
        <v>7.1100000000000003</v>
      </c>
      <c r="I352" s="211"/>
      <c r="J352" s="212">
        <f>ROUND(I352*H352,2)</f>
        <v>0</v>
      </c>
      <c r="K352" s="208" t="s">
        <v>127</v>
      </c>
      <c r="L352" s="45"/>
      <c r="M352" s="213" t="s">
        <v>19</v>
      </c>
      <c r="N352" s="214" t="s">
        <v>43</v>
      </c>
      <c r="O352" s="85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7" t="s">
        <v>128</v>
      </c>
      <c r="AT352" s="217" t="s">
        <v>123</v>
      </c>
      <c r="AU352" s="217" t="s">
        <v>83</v>
      </c>
      <c r="AY352" s="18" t="s">
        <v>121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8" t="s">
        <v>80</v>
      </c>
      <c r="BK352" s="218">
        <f>ROUND(I352*H352,2)</f>
        <v>0</v>
      </c>
      <c r="BL352" s="18" t="s">
        <v>128</v>
      </c>
      <c r="BM352" s="217" t="s">
        <v>494</v>
      </c>
    </row>
    <row r="353" s="2" customFormat="1">
      <c r="A353" s="39"/>
      <c r="B353" s="40"/>
      <c r="C353" s="41"/>
      <c r="D353" s="219" t="s">
        <v>130</v>
      </c>
      <c r="E353" s="41"/>
      <c r="F353" s="220" t="s">
        <v>495</v>
      </c>
      <c r="G353" s="41"/>
      <c r="H353" s="41"/>
      <c r="I353" s="221"/>
      <c r="J353" s="41"/>
      <c r="K353" s="41"/>
      <c r="L353" s="45"/>
      <c r="M353" s="222"/>
      <c r="N353" s="223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130</v>
      </c>
      <c r="AU353" s="18" t="s">
        <v>83</v>
      </c>
    </row>
    <row r="354" s="2" customFormat="1">
      <c r="A354" s="39"/>
      <c r="B354" s="40"/>
      <c r="C354" s="41"/>
      <c r="D354" s="224" t="s">
        <v>132</v>
      </c>
      <c r="E354" s="41"/>
      <c r="F354" s="225" t="s">
        <v>496</v>
      </c>
      <c r="G354" s="41"/>
      <c r="H354" s="41"/>
      <c r="I354" s="221"/>
      <c r="J354" s="41"/>
      <c r="K354" s="41"/>
      <c r="L354" s="45"/>
      <c r="M354" s="222"/>
      <c r="N354" s="223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132</v>
      </c>
      <c r="AU354" s="18" t="s">
        <v>83</v>
      </c>
    </row>
    <row r="355" s="13" customFormat="1">
      <c r="A355" s="13"/>
      <c r="B355" s="226"/>
      <c r="C355" s="227"/>
      <c r="D355" s="219" t="s">
        <v>134</v>
      </c>
      <c r="E355" s="228" t="s">
        <v>19</v>
      </c>
      <c r="F355" s="229" t="s">
        <v>497</v>
      </c>
      <c r="G355" s="227"/>
      <c r="H355" s="230">
        <v>7.1100000000000003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134</v>
      </c>
      <c r="AU355" s="236" t="s">
        <v>83</v>
      </c>
      <c r="AV355" s="13" t="s">
        <v>83</v>
      </c>
      <c r="AW355" s="13" t="s">
        <v>33</v>
      </c>
      <c r="AX355" s="13" t="s">
        <v>72</v>
      </c>
      <c r="AY355" s="236" t="s">
        <v>121</v>
      </c>
    </row>
    <row r="356" s="14" customFormat="1">
      <c r="A356" s="14"/>
      <c r="B356" s="237"/>
      <c r="C356" s="238"/>
      <c r="D356" s="219" t="s">
        <v>134</v>
      </c>
      <c r="E356" s="239" t="s">
        <v>19</v>
      </c>
      <c r="F356" s="240" t="s">
        <v>136</v>
      </c>
      <c r="G356" s="238"/>
      <c r="H356" s="241">
        <v>7.1100000000000003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7" t="s">
        <v>134</v>
      </c>
      <c r="AU356" s="247" t="s">
        <v>83</v>
      </c>
      <c r="AV356" s="14" t="s">
        <v>128</v>
      </c>
      <c r="AW356" s="14" t="s">
        <v>33</v>
      </c>
      <c r="AX356" s="14" t="s">
        <v>80</v>
      </c>
      <c r="AY356" s="247" t="s">
        <v>121</v>
      </c>
    </row>
    <row r="357" s="12" customFormat="1" ht="22.8" customHeight="1">
      <c r="A357" s="12"/>
      <c r="B357" s="190"/>
      <c r="C357" s="191"/>
      <c r="D357" s="192" t="s">
        <v>71</v>
      </c>
      <c r="E357" s="204" t="s">
        <v>498</v>
      </c>
      <c r="F357" s="204" t="s">
        <v>499</v>
      </c>
      <c r="G357" s="191"/>
      <c r="H357" s="191"/>
      <c r="I357" s="194"/>
      <c r="J357" s="205">
        <f>BK357</f>
        <v>0</v>
      </c>
      <c r="K357" s="191"/>
      <c r="L357" s="196"/>
      <c r="M357" s="197"/>
      <c r="N357" s="198"/>
      <c r="O357" s="198"/>
      <c r="P357" s="199">
        <f>SUM(P358:P363)</f>
        <v>0</v>
      </c>
      <c r="Q357" s="198"/>
      <c r="R357" s="199">
        <f>SUM(R358:R363)</f>
        <v>0</v>
      </c>
      <c r="S357" s="198"/>
      <c r="T357" s="200">
        <f>SUM(T358:T363)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1" t="s">
        <v>80</v>
      </c>
      <c r="AT357" s="202" t="s">
        <v>71</v>
      </c>
      <c r="AU357" s="202" t="s">
        <v>80</v>
      </c>
      <c r="AY357" s="201" t="s">
        <v>121</v>
      </c>
      <c r="BK357" s="203">
        <f>SUM(BK358:BK363)</f>
        <v>0</v>
      </c>
    </row>
    <row r="358" s="2" customFormat="1" ht="21.75" customHeight="1">
      <c r="A358" s="39"/>
      <c r="B358" s="40"/>
      <c r="C358" s="206" t="s">
        <v>500</v>
      </c>
      <c r="D358" s="206" t="s">
        <v>123</v>
      </c>
      <c r="E358" s="207" t="s">
        <v>501</v>
      </c>
      <c r="F358" s="208" t="s">
        <v>502</v>
      </c>
      <c r="G358" s="209" t="s">
        <v>232</v>
      </c>
      <c r="H358" s="210">
        <v>554.58100000000002</v>
      </c>
      <c r="I358" s="211"/>
      <c r="J358" s="212">
        <f>ROUND(I358*H358,2)</f>
        <v>0</v>
      </c>
      <c r="K358" s="208" t="s">
        <v>127</v>
      </c>
      <c r="L358" s="45"/>
      <c r="M358" s="213" t="s">
        <v>19</v>
      </c>
      <c r="N358" s="214" t="s">
        <v>43</v>
      </c>
      <c r="O358" s="85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7" t="s">
        <v>128</v>
      </c>
      <c r="AT358" s="217" t="s">
        <v>123</v>
      </c>
      <c r="AU358" s="217" t="s">
        <v>83</v>
      </c>
      <c r="AY358" s="18" t="s">
        <v>121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8" t="s">
        <v>80</v>
      </c>
      <c r="BK358" s="218">
        <f>ROUND(I358*H358,2)</f>
        <v>0</v>
      </c>
      <c r="BL358" s="18" t="s">
        <v>128</v>
      </c>
      <c r="BM358" s="217" t="s">
        <v>503</v>
      </c>
    </row>
    <row r="359" s="2" customFormat="1">
      <c r="A359" s="39"/>
      <c r="B359" s="40"/>
      <c r="C359" s="41"/>
      <c r="D359" s="219" t="s">
        <v>130</v>
      </c>
      <c r="E359" s="41"/>
      <c r="F359" s="220" t="s">
        <v>504</v>
      </c>
      <c r="G359" s="41"/>
      <c r="H359" s="41"/>
      <c r="I359" s="221"/>
      <c r="J359" s="41"/>
      <c r="K359" s="41"/>
      <c r="L359" s="45"/>
      <c r="M359" s="222"/>
      <c r="N359" s="223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130</v>
      </c>
      <c r="AU359" s="18" t="s">
        <v>83</v>
      </c>
    </row>
    <row r="360" s="2" customFormat="1">
      <c r="A360" s="39"/>
      <c r="B360" s="40"/>
      <c r="C360" s="41"/>
      <c r="D360" s="224" t="s">
        <v>132</v>
      </c>
      <c r="E360" s="41"/>
      <c r="F360" s="225" t="s">
        <v>505</v>
      </c>
      <c r="G360" s="41"/>
      <c r="H360" s="41"/>
      <c r="I360" s="221"/>
      <c r="J360" s="41"/>
      <c r="K360" s="41"/>
      <c r="L360" s="45"/>
      <c r="M360" s="222"/>
      <c r="N360" s="223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132</v>
      </c>
      <c r="AU360" s="18" t="s">
        <v>83</v>
      </c>
    </row>
    <row r="361" s="2" customFormat="1" ht="21.75" customHeight="1">
      <c r="A361" s="39"/>
      <c r="B361" s="40"/>
      <c r="C361" s="206" t="s">
        <v>506</v>
      </c>
      <c r="D361" s="206" t="s">
        <v>123</v>
      </c>
      <c r="E361" s="207" t="s">
        <v>507</v>
      </c>
      <c r="F361" s="208" t="s">
        <v>508</v>
      </c>
      <c r="G361" s="209" t="s">
        <v>232</v>
      </c>
      <c r="H361" s="210">
        <v>554.58100000000002</v>
      </c>
      <c r="I361" s="211"/>
      <c r="J361" s="212">
        <f>ROUND(I361*H361,2)</f>
        <v>0</v>
      </c>
      <c r="K361" s="208" t="s">
        <v>127</v>
      </c>
      <c r="L361" s="45"/>
      <c r="M361" s="213" t="s">
        <v>19</v>
      </c>
      <c r="N361" s="214" t="s">
        <v>43</v>
      </c>
      <c r="O361" s="85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7" t="s">
        <v>128</v>
      </c>
      <c r="AT361" s="217" t="s">
        <v>123</v>
      </c>
      <c r="AU361" s="217" t="s">
        <v>83</v>
      </c>
      <c r="AY361" s="18" t="s">
        <v>121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8" t="s">
        <v>80</v>
      </c>
      <c r="BK361" s="218">
        <f>ROUND(I361*H361,2)</f>
        <v>0</v>
      </c>
      <c r="BL361" s="18" t="s">
        <v>128</v>
      </c>
      <c r="BM361" s="217" t="s">
        <v>509</v>
      </c>
    </row>
    <row r="362" s="2" customFormat="1">
      <c r="A362" s="39"/>
      <c r="B362" s="40"/>
      <c r="C362" s="41"/>
      <c r="D362" s="219" t="s">
        <v>130</v>
      </c>
      <c r="E362" s="41"/>
      <c r="F362" s="220" t="s">
        <v>510</v>
      </c>
      <c r="G362" s="41"/>
      <c r="H362" s="41"/>
      <c r="I362" s="221"/>
      <c r="J362" s="41"/>
      <c r="K362" s="41"/>
      <c r="L362" s="45"/>
      <c r="M362" s="222"/>
      <c r="N362" s="223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130</v>
      </c>
      <c r="AU362" s="18" t="s">
        <v>83</v>
      </c>
    </row>
    <row r="363" s="2" customFormat="1">
      <c r="A363" s="39"/>
      <c r="B363" s="40"/>
      <c r="C363" s="41"/>
      <c r="D363" s="224" t="s">
        <v>132</v>
      </c>
      <c r="E363" s="41"/>
      <c r="F363" s="225" t="s">
        <v>511</v>
      </c>
      <c r="G363" s="41"/>
      <c r="H363" s="41"/>
      <c r="I363" s="221"/>
      <c r="J363" s="41"/>
      <c r="K363" s="41"/>
      <c r="L363" s="45"/>
      <c r="M363" s="268"/>
      <c r="N363" s="269"/>
      <c r="O363" s="270"/>
      <c r="P363" s="270"/>
      <c r="Q363" s="270"/>
      <c r="R363" s="270"/>
      <c r="S363" s="270"/>
      <c r="T363" s="271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132</v>
      </c>
      <c r="AU363" s="18" t="s">
        <v>83</v>
      </c>
    </row>
    <row r="364" s="2" customFormat="1" ht="6.96" customHeight="1">
      <c r="A364" s="39"/>
      <c r="B364" s="60"/>
      <c r="C364" s="61"/>
      <c r="D364" s="61"/>
      <c r="E364" s="61"/>
      <c r="F364" s="61"/>
      <c r="G364" s="61"/>
      <c r="H364" s="61"/>
      <c r="I364" s="61"/>
      <c r="J364" s="61"/>
      <c r="K364" s="61"/>
      <c r="L364" s="45"/>
      <c r="M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</row>
  </sheetData>
  <sheetProtection sheet="1" autoFilter="0" formatColumns="0" formatRows="0" objects="1" scenarios="1" spinCount="100000" saltValue="VLoRv79gUtHCnj5sRMsqRBZ1MHkVi1dUEBVJpcMm1HGJX2wsmsSbTh97zSXo0KwhW9lP0uJJmkhanTyk4X9EvA==" hashValue="ELbGd7CXVSwNOnuhhzlB908yOWNtdYRLLwpzhf8rNBFSMn1SpyXYW49xHo0tp4a/0vb+d2qNYicQbozUEyNXjw==" algorithmName="SHA-512" password="CC35"/>
  <autoFilter ref="C85:K36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1/111301111"/>
    <hyperlink ref="F96" r:id="rId2" display="https://podminky.urs.cz/item/CS_URS_2021_01/113107343"/>
    <hyperlink ref="F101" r:id="rId3" display="https://podminky.urs.cz/item/CS_URS_2021_01/121151113"/>
    <hyperlink ref="F106" r:id="rId4" display="https://podminky.urs.cz/item/CS_URS_2021_01/122251106"/>
    <hyperlink ref="F142" r:id="rId5" display="https://podminky.urs.cz/item/CS_URS_2021_01/133212012"/>
    <hyperlink ref="F147" r:id="rId6" display="https://podminky.urs.cz/item/CS_URS_2021_01/162351104"/>
    <hyperlink ref="F155" r:id="rId7" display="https://podminky.urs.cz/item/CS_URS_2021_01/162751117"/>
    <hyperlink ref="F161" r:id="rId8" display="https://podminky.urs.cz/item/CS_URS_2021_01/162751119"/>
    <hyperlink ref="F166" r:id="rId9" display="https://podminky.urs.cz/item/CS_URS_2021_01/167151101"/>
    <hyperlink ref="F172" r:id="rId10" display="https://podminky.urs.cz/item/CS_URS_2021_01/171201231"/>
    <hyperlink ref="F177" r:id="rId11" display="https://podminky.urs.cz/item/CS_URS_2021_01/171211101"/>
    <hyperlink ref="F182" r:id="rId12" display="https://podminky.urs.cz/item/CS_URS_2021_01/171251201"/>
    <hyperlink ref="F188" r:id="rId13" display="https://podminky.urs.cz/item/CS_URS_2021_01/181351005"/>
    <hyperlink ref="F193" r:id="rId14" display="https://podminky.urs.cz/item/CS_URS_2021_01/181351103"/>
    <hyperlink ref="F198" r:id="rId15" display="https://podminky.urs.cz/item/CS_URS_2021_01/181411131"/>
    <hyperlink ref="F207" r:id="rId16" display="https://podminky.urs.cz/item/CS_URS_2021_01/181951112"/>
    <hyperlink ref="F211" r:id="rId17" display="https://podminky.urs.cz/item/CS_URS_2021_01/184818249"/>
    <hyperlink ref="F216" r:id="rId18" display="https://podminky.urs.cz/item/CS_URS_2021_01/185804312"/>
    <hyperlink ref="F221" r:id="rId19" display="https://podminky.urs.cz/item/CS_URS_2021_01/185851121"/>
    <hyperlink ref="F226" r:id="rId20" display="https://podminky.urs.cz/item/CS_URS_2021_01/185851129"/>
    <hyperlink ref="F232" r:id="rId21" display="https://podminky.urs.cz/item/CS_URS_2021_01/211531111"/>
    <hyperlink ref="F237" r:id="rId22" display="https://podminky.urs.cz/item/CS_URS_2021_01/211571112"/>
    <hyperlink ref="F242" r:id="rId23" display="https://podminky.urs.cz/item/CS_URS_2021_01/211971110"/>
    <hyperlink ref="F251" r:id="rId24" display="https://podminky.urs.cz/item/CS_URS_2021_01/211971122"/>
    <hyperlink ref="F261" r:id="rId25" display="https://podminky.urs.cz/item/CS_URS_2021_01/212751106"/>
    <hyperlink ref="F271" r:id="rId26" display="https://podminky.urs.cz/item/CS_URS_2021_01/564851111"/>
    <hyperlink ref="F280" r:id="rId27" display="https://podminky.urs.cz/item/CS_URS_2021_01/569831111"/>
    <hyperlink ref="F287" r:id="rId28" display="https://podminky.urs.cz/item/CS_URS_2021_01/569903311"/>
    <hyperlink ref="F296" r:id="rId29" display="https://podminky.urs.cz/item/CS_URS_2021_01/573191111"/>
    <hyperlink ref="F300" r:id="rId30" display="https://podminky.urs.cz/item/CS_URS_2021_01/573231108"/>
    <hyperlink ref="F304" r:id="rId31" display="https://podminky.urs.cz/item/CS_URS_2021_01/577134121"/>
    <hyperlink ref="F314" r:id="rId32" display="https://podminky.urs.cz/item/CS_URS_2021_01/912211111"/>
    <hyperlink ref="F323" r:id="rId33" display="https://podminky.urs.cz/item/CS_URS_2021_01/916131213"/>
    <hyperlink ref="F330" r:id="rId34" display="https://podminky.urs.cz/item/CS_URS_2021_01/919112233"/>
    <hyperlink ref="F335" r:id="rId35" display="https://podminky.urs.cz/item/CS_URS_2021_01/919122132"/>
    <hyperlink ref="F338" r:id="rId36" display="https://podminky.urs.cz/item/CS_URS_2021_01/919735114"/>
    <hyperlink ref="F344" r:id="rId37" display="https://podminky.urs.cz/item/CS_URS_2021_01/997221571"/>
    <hyperlink ref="F349" r:id="rId38" display="https://podminky.urs.cz/item/CS_URS_2021_01/997221579"/>
    <hyperlink ref="F354" r:id="rId39" display="https://podminky.urs.cz/item/CS_URS_2021_01/997221645"/>
    <hyperlink ref="F360" r:id="rId40" display="https://podminky.urs.cz/item/CS_URS_2021_01/998225111"/>
    <hyperlink ref="F363" r:id="rId41" display="https://podminky.urs.cz/item/CS_URS_2021_01/998225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VC4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92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512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21</v>
      </c>
      <c r="E12" s="39"/>
      <c r="F12" s="138" t="s">
        <v>94</v>
      </c>
      <c r="G12" s="39"/>
      <c r="H12" s="39"/>
      <c r="I12" s="134" t="s">
        <v>23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19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27</v>
      </c>
      <c r="F15" s="39"/>
      <c r="G15" s="39"/>
      <c r="H15" s="39"/>
      <c r="I15" s="134" t="s">
        <v>28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26</v>
      </c>
      <c r="J20" s="138" t="s">
        <v>19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32</v>
      </c>
      <c r="F21" s="39"/>
      <c r="G21" s="39"/>
      <c r="H21" s="39"/>
      <c r="I21" s="134" t="s">
        <v>28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26</v>
      </c>
      <c r="J23" s="138" t="s">
        <v>19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28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38</v>
      </c>
      <c r="E30" s="39"/>
      <c r="F30" s="39"/>
      <c r="G30" s="39"/>
      <c r="H30" s="39"/>
      <c r="I30" s="39"/>
      <c r="J30" s="146">
        <f>ROUND(J84,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40</v>
      </c>
      <c r="G32" s="39"/>
      <c r="H32" s="39"/>
      <c r="I32" s="147" t="s">
        <v>39</v>
      </c>
      <c r="J32" s="147" t="s">
        <v>41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42</v>
      </c>
      <c r="E33" s="134" t="s">
        <v>43</v>
      </c>
      <c r="F33" s="149">
        <f>ROUND((SUM(BE84:BE126)),  2)</f>
        <v>0</v>
      </c>
      <c r="G33" s="39"/>
      <c r="H33" s="39"/>
      <c r="I33" s="150">
        <v>0.20999999999999999</v>
      </c>
      <c r="J33" s="149">
        <f>ROUND(((SUM(BE84:BE126))*I33),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44</v>
      </c>
      <c r="F34" s="149">
        <f>ROUND((SUM(BF84:BF126)),  2)</f>
        <v>0</v>
      </c>
      <c r="G34" s="39"/>
      <c r="H34" s="39"/>
      <c r="I34" s="150">
        <v>0.14999999999999999</v>
      </c>
      <c r="J34" s="149">
        <f>ROUND(((SUM(BF84:BF126))*I34),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45</v>
      </c>
      <c r="F35" s="149">
        <f>ROUND((SUM(BG84:BG126)),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46</v>
      </c>
      <c r="F36" s="149">
        <f>ROUND((SUM(BH84:BH126)),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9">
        <f>ROUND((SUM(BI84:BI126)),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VC4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Kouty</v>
      </c>
      <c r="G52" s="41"/>
      <c r="H52" s="41"/>
      <c r="I52" s="33" t="s">
        <v>23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31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7"/>
      <c r="C60" s="168"/>
      <c r="D60" s="169" t="s">
        <v>513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514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515</v>
      </c>
      <c r="E62" s="176"/>
      <c r="F62" s="176"/>
      <c r="G62" s="176"/>
      <c r="H62" s="176"/>
      <c r="I62" s="176"/>
      <c r="J62" s="177">
        <f>J105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516</v>
      </c>
      <c r="E63" s="176"/>
      <c r="F63" s="176"/>
      <c r="G63" s="176"/>
      <c r="H63" s="176"/>
      <c r="I63" s="176"/>
      <c r="J63" s="177">
        <f>J116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517</v>
      </c>
      <c r="E64" s="176"/>
      <c r="F64" s="176"/>
      <c r="G64" s="176"/>
      <c r="H64" s="176"/>
      <c r="I64" s="176"/>
      <c r="J64" s="177">
        <f>J123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106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2" t="str">
        <f>E7</f>
        <v>Polní cesta VC4 v k.ú. Kouty u Poděbrad</v>
      </c>
      <c r="F74" s="33"/>
      <c r="G74" s="33"/>
      <c r="H74" s="33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92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</v>
      </c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k.ú. Kouty</v>
      </c>
      <c r="G78" s="41"/>
      <c r="H78" s="41"/>
      <c r="I78" s="33" t="s">
        <v>23</v>
      </c>
      <c r="J78" s="73" t="str">
        <f>IF(J12="","",J12)</f>
        <v>11. 7. 2021</v>
      </c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ČR-SPÚ,Krajský pozemkový úřad pro Středočeský kraj</v>
      </c>
      <c r="G80" s="41"/>
      <c r="H80" s="41"/>
      <c r="I80" s="33" t="s">
        <v>31</v>
      </c>
      <c r="J80" s="37" t="str">
        <f>E21</f>
        <v>VDI PROJEKT s.r.o.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Jan Duben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9"/>
      <c r="B83" s="180"/>
      <c r="C83" s="181" t="s">
        <v>107</v>
      </c>
      <c r="D83" s="182" t="s">
        <v>57</v>
      </c>
      <c r="E83" s="182" t="s">
        <v>53</v>
      </c>
      <c r="F83" s="182" t="s">
        <v>54</v>
      </c>
      <c r="G83" s="182" t="s">
        <v>108</v>
      </c>
      <c r="H83" s="182" t="s">
        <v>109</v>
      </c>
      <c r="I83" s="182" t="s">
        <v>110</v>
      </c>
      <c r="J83" s="182" t="s">
        <v>97</v>
      </c>
      <c r="K83" s="183" t="s">
        <v>111</v>
      </c>
      <c r="L83" s="184"/>
      <c r="M83" s="93" t="s">
        <v>19</v>
      </c>
      <c r="N83" s="94" t="s">
        <v>42</v>
      </c>
      <c r="O83" s="94" t="s">
        <v>112</v>
      </c>
      <c r="P83" s="94" t="s">
        <v>113</v>
      </c>
      <c r="Q83" s="94" t="s">
        <v>114</v>
      </c>
      <c r="R83" s="94" t="s">
        <v>115</v>
      </c>
      <c r="S83" s="94" t="s">
        <v>116</v>
      </c>
      <c r="T83" s="95" t="s">
        <v>117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39"/>
      <c r="B84" s="40"/>
      <c r="C84" s="100" t="s">
        <v>118</v>
      </c>
      <c r="D84" s="41"/>
      <c r="E84" s="41"/>
      <c r="F84" s="41"/>
      <c r="G84" s="41"/>
      <c r="H84" s="41"/>
      <c r="I84" s="41"/>
      <c r="J84" s="185">
        <f>BK84</f>
        <v>0</v>
      </c>
      <c r="K84" s="41"/>
      <c r="L84" s="45"/>
      <c r="M84" s="96"/>
      <c r="N84" s="186"/>
      <c r="O84" s="97"/>
      <c r="P84" s="187">
        <f>P85</f>
        <v>0</v>
      </c>
      <c r="Q84" s="97"/>
      <c r="R84" s="187">
        <f>R85</f>
        <v>0</v>
      </c>
      <c r="S84" s="97"/>
      <c r="T84" s="18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98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518</v>
      </c>
      <c r="F85" s="193" t="s">
        <v>519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P86+P105+P116+P123</f>
        <v>0</v>
      </c>
      <c r="Q85" s="198"/>
      <c r="R85" s="199">
        <f>R86+R105+R116+R123</f>
        <v>0</v>
      </c>
      <c r="S85" s="198"/>
      <c r="T85" s="200">
        <f>T86+T105+T116+T123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189</v>
      </c>
      <c r="AT85" s="202" t="s">
        <v>71</v>
      </c>
      <c r="AU85" s="202" t="s">
        <v>72</v>
      </c>
      <c r="AY85" s="201" t="s">
        <v>121</v>
      </c>
      <c r="BK85" s="203">
        <f>BK86+BK105+BK116+BK123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520</v>
      </c>
      <c r="F86" s="204" t="s">
        <v>521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SUM(P87:P104)</f>
        <v>0</v>
      </c>
      <c r="Q86" s="198"/>
      <c r="R86" s="199">
        <f>SUM(R87:R104)</f>
        <v>0</v>
      </c>
      <c r="S86" s="198"/>
      <c r="T86" s="200">
        <f>SUM(T87:T104)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189</v>
      </c>
      <c r="AT86" s="202" t="s">
        <v>71</v>
      </c>
      <c r="AU86" s="202" t="s">
        <v>80</v>
      </c>
      <c r="AY86" s="201" t="s">
        <v>121</v>
      </c>
      <c r="BK86" s="203">
        <f>SUM(BK87:BK104)</f>
        <v>0</v>
      </c>
    </row>
    <row r="87" s="2" customFormat="1" ht="16.5" customHeight="1">
      <c r="A87" s="39"/>
      <c r="B87" s="40"/>
      <c r="C87" s="206" t="s">
        <v>80</v>
      </c>
      <c r="D87" s="206" t="s">
        <v>123</v>
      </c>
      <c r="E87" s="207" t="s">
        <v>522</v>
      </c>
      <c r="F87" s="208" t="s">
        <v>523</v>
      </c>
      <c r="G87" s="209" t="s">
        <v>524</v>
      </c>
      <c r="H87" s="210">
        <v>1</v>
      </c>
      <c r="I87" s="211"/>
      <c r="J87" s="212">
        <f>ROUND(I87*H87,2)</f>
        <v>0</v>
      </c>
      <c r="K87" s="208" t="s">
        <v>127</v>
      </c>
      <c r="L87" s="45"/>
      <c r="M87" s="213" t="s">
        <v>19</v>
      </c>
      <c r="N87" s="214" t="s">
        <v>43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525</v>
      </c>
      <c r="AT87" s="217" t="s">
        <v>123</v>
      </c>
      <c r="AU87" s="217" t="s">
        <v>83</v>
      </c>
      <c r="AY87" s="18" t="s">
        <v>121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80</v>
      </c>
      <c r="BK87" s="218">
        <f>ROUND(I87*H87,2)</f>
        <v>0</v>
      </c>
      <c r="BL87" s="18" t="s">
        <v>525</v>
      </c>
      <c r="BM87" s="217" t="s">
        <v>526</v>
      </c>
    </row>
    <row r="88" s="2" customFormat="1">
      <c r="A88" s="39"/>
      <c r="B88" s="40"/>
      <c r="C88" s="41"/>
      <c r="D88" s="219" t="s">
        <v>130</v>
      </c>
      <c r="E88" s="41"/>
      <c r="F88" s="220" t="s">
        <v>523</v>
      </c>
      <c r="G88" s="41"/>
      <c r="H88" s="41"/>
      <c r="I88" s="221"/>
      <c r="J88" s="41"/>
      <c r="K88" s="41"/>
      <c r="L88" s="45"/>
      <c r="M88" s="222"/>
      <c r="N88" s="22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130</v>
      </c>
      <c r="AU88" s="18" t="s">
        <v>83</v>
      </c>
    </row>
    <row r="89" s="2" customFormat="1">
      <c r="A89" s="39"/>
      <c r="B89" s="40"/>
      <c r="C89" s="41"/>
      <c r="D89" s="224" t="s">
        <v>132</v>
      </c>
      <c r="E89" s="41"/>
      <c r="F89" s="225" t="s">
        <v>527</v>
      </c>
      <c r="G89" s="41"/>
      <c r="H89" s="41"/>
      <c r="I89" s="221"/>
      <c r="J89" s="41"/>
      <c r="K89" s="41"/>
      <c r="L89" s="45"/>
      <c r="M89" s="222"/>
      <c r="N89" s="22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132</v>
      </c>
      <c r="AU89" s="18" t="s">
        <v>83</v>
      </c>
    </row>
    <row r="90" s="2" customFormat="1" ht="16.5" customHeight="1">
      <c r="A90" s="39"/>
      <c r="B90" s="40"/>
      <c r="C90" s="206" t="s">
        <v>83</v>
      </c>
      <c r="D90" s="206" t="s">
        <v>123</v>
      </c>
      <c r="E90" s="207" t="s">
        <v>528</v>
      </c>
      <c r="F90" s="208" t="s">
        <v>529</v>
      </c>
      <c r="G90" s="209" t="s">
        <v>524</v>
      </c>
      <c r="H90" s="210">
        <v>1</v>
      </c>
      <c r="I90" s="211"/>
      <c r="J90" s="212">
        <f>ROUND(I90*H90,2)</f>
        <v>0</v>
      </c>
      <c r="K90" s="208" t="s">
        <v>127</v>
      </c>
      <c r="L90" s="45"/>
      <c r="M90" s="213" t="s">
        <v>19</v>
      </c>
      <c r="N90" s="214" t="s">
        <v>43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525</v>
      </c>
      <c r="AT90" s="217" t="s">
        <v>123</v>
      </c>
      <c r="AU90" s="217" t="s">
        <v>83</v>
      </c>
      <c r="AY90" s="18" t="s">
        <v>121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80</v>
      </c>
      <c r="BK90" s="218">
        <f>ROUND(I90*H90,2)</f>
        <v>0</v>
      </c>
      <c r="BL90" s="18" t="s">
        <v>525</v>
      </c>
      <c r="BM90" s="217" t="s">
        <v>530</v>
      </c>
    </row>
    <row r="91" s="2" customFormat="1">
      <c r="A91" s="39"/>
      <c r="B91" s="40"/>
      <c r="C91" s="41"/>
      <c r="D91" s="219" t="s">
        <v>130</v>
      </c>
      <c r="E91" s="41"/>
      <c r="F91" s="220" t="s">
        <v>529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130</v>
      </c>
      <c r="AU91" s="18" t="s">
        <v>83</v>
      </c>
    </row>
    <row r="92" s="2" customFormat="1">
      <c r="A92" s="39"/>
      <c r="B92" s="40"/>
      <c r="C92" s="41"/>
      <c r="D92" s="224" t="s">
        <v>132</v>
      </c>
      <c r="E92" s="41"/>
      <c r="F92" s="225" t="s">
        <v>531</v>
      </c>
      <c r="G92" s="41"/>
      <c r="H92" s="41"/>
      <c r="I92" s="221"/>
      <c r="J92" s="41"/>
      <c r="K92" s="41"/>
      <c r="L92" s="45"/>
      <c r="M92" s="222"/>
      <c r="N92" s="22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132</v>
      </c>
      <c r="AU92" s="18" t="s">
        <v>83</v>
      </c>
    </row>
    <row r="93" s="13" customFormat="1">
      <c r="A93" s="13"/>
      <c r="B93" s="226"/>
      <c r="C93" s="227"/>
      <c r="D93" s="219" t="s">
        <v>134</v>
      </c>
      <c r="E93" s="228" t="s">
        <v>19</v>
      </c>
      <c r="F93" s="229" t="s">
        <v>532</v>
      </c>
      <c r="G93" s="227"/>
      <c r="H93" s="230">
        <v>1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134</v>
      </c>
      <c r="AU93" s="236" t="s">
        <v>83</v>
      </c>
      <c r="AV93" s="13" t="s">
        <v>83</v>
      </c>
      <c r="AW93" s="13" t="s">
        <v>33</v>
      </c>
      <c r="AX93" s="13" t="s">
        <v>80</v>
      </c>
      <c r="AY93" s="236" t="s">
        <v>121</v>
      </c>
    </row>
    <row r="94" s="2" customFormat="1" ht="16.5" customHeight="1">
      <c r="A94" s="39"/>
      <c r="B94" s="40"/>
      <c r="C94" s="206" t="s">
        <v>143</v>
      </c>
      <c r="D94" s="206" t="s">
        <v>123</v>
      </c>
      <c r="E94" s="207" t="s">
        <v>533</v>
      </c>
      <c r="F94" s="208" t="s">
        <v>534</v>
      </c>
      <c r="G94" s="209" t="s">
        <v>524</v>
      </c>
      <c r="H94" s="210">
        <v>1</v>
      </c>
      <c r="I94" s="211"/>
      <c r="J94" s="212">
        <f>ROUND(I94*H94,2)</f>
        <v>0</v>
      </c>
      <c r="K94" s="208" t="s">
        <v>127</v>
      </c>
      <c r="L94" s="45"/>
      <c r="M94" s="213" t="s">
        <v>19</v>
      </c>
      <c r="N94" s="214" t="s">
        <v>43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525</v>
      </c>
      <c r="AT94" s="217" t="s">
        <v>123</v>
      </c>
      <c r="AU94" s="217" t="s">
        <v>83</v>
      </c>
      <c r="AY94" s="18" t="s">
        <v>121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80</v>
      </c>
      <c r="BK94" s="218">
        <f>ROUND(I94*H94,2)</f>
        <v>0</v>
      </c>
      <c r="BL94" s="18" t="s">
        <v>525</v>
      </c>
      <c r="BM94" s="217" t="s">
        <v>535</v>
      </c>
    </row>
    <row r="95" s="2" customFormat="1">
      <c r="A95" s="39"/>
      <c r="B95" s="40"/>
      <c r="C95" s="41"/>
      <c r="D95" s="219" t="s">
        <v>130</v>
      </c>
      <c r="E95" s="41"/>
      <c r="F95" s="220" t="s">
        <v>534</v>
      </c>
      <c r="G95" s="41"/>
      <c r="H95" s="41"/>
      <c r="I95" s="221"/>
      <c r="J95" s="41"/>
      <c r="K95" s="41"/>
      <c r="L95" s="45"/>
      <c r="M95" s="222"/>
      <c r="N95" s="22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130</v>
      </c>
      <c r="AU95" s="18" t="s">
        <v>83</v>
      </c>
    </row>
    <row r="96" s="2" customFormat="1">
      <c r="A96" s="39"/>
      <c r="B96" s="40"/>
      <c r="C96" s="41"/>
      <c r="D96" s="224" t="s">
        <v>132</v>
      </c>
      <c r="E96" s="41"/>
      <c r="F96" s="225" t="s">
        <v>536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132</v>
      </c>
      <c r="AU96" s="18" t="s">
        <v>83</v>
      </c>
    </row>
    <row r="97" s="2" customFormat="1" ht="16.5" customHeight="1">
      <c r="A97" s="39"/>
      <c r="B97" s="40"/>
      <c r="C97" s="206" t="s">
        <v>128</v>
      </c>
      <c r="D97" s="206" t="s">
        <v>123</v>
      </c>
      <c r="E97" s="207" t="s">
        <v>537</v>
      </c>
      <c r="F97" s="208" t="s">
        <v>538</v>
      </c>
      <c r="G97" s="209" t="s">
        <v>524</v>
      </c>
      <c r="H97" s="210">
        <v>1</v>
      </c>
      <c r="I97" s="211"/>
      <c r="J97" s="212">
        <f>ROUND(I97*H97,2)</f>
        <v>0</v>
      </c>
      <c r="K97" s="208" t="s">
        <v>127</v>
      </c>
      <c r="L97" s="45"/>
      <c r="M97" s="213" t="s">
        <v>19</v>
      </c>
      <c r="N97" s="214" t="s">
        <v>43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525</v>
      </c>
      <c r="AT97" s="217" t="s">
        <v>123</v>
      </c>
      <c r="AU97" s="217" t="s">
        <v>83</v>
      </c>
      <c r="AY97" s="18" t="s">
        <v>121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80</v>
      </c>
      <c r="BK97" s="218">
        <f>ROUND(I97*H97,2)</f>
        <v>0</v>
      </c>
      <c r="BL97" s="18" t="s">
        <v>525</v>
      </c>
      <c r="BM97" s="217" t="s">
        <v>539</v>
      </c>
    </row>
    <row r="98" s="2" customFormat="1">
      <c r="A98" s="39"/>
      <c r="B98" s="40"/>
      <c r="C98" s="41"/>
      <c r="D98" s="219" t="s">
        <v>130</v>
      </c>
      <c r="E98" s="41"/>
      <c r="F98" s="220" t="s">
        <v>538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130</v>
      </c>
      <c r="AU98" s="18" t="s">
        <v>83</v>
      </c>
    </row>
    <row r="99" s="2" customFormat="1">
      <c r="A99" s="39"/>
      <c r="B99" s="40"/>
      <c r="C99" s="41"/>
      <c r="D99" s="224" t="s">
        <v>132</v>
      </c>
      <c r="E99" s="41"/>
      <c r="F99" s="225" t="s">
        <v>540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132</v>
      </c>
      <c r="AU99" s="18" t="s">
        <v>83</v>
      </c>
    </row>
    <row r="100" s="13" customFormat="1">
      <c r="A100" s="13"/>
      <c r="B100" s="226"/>
      <c r="C100" s="227"/>
      <c r="D100" s="219" t="s">
        <v>134</v>
      </c>
      <c r="E100" s="228" t="s">
        <v>19</v>
      </c>
      <c r="F100" s="229" t="s">
        <v>541</v>
      </c>
      <c r="G100" s="227"/>
      <c r="H100" s="230">
        <v>1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134</v>
      </c>
      <c r="AU100" s="236" t="s">
        <v>83</v>
      </c>
      <c r="AV100" s="13" t="s">
        <v>83</v>
      </c>
      <c r="AW100" s="13" t="s">
        <v>33</v>
      </c>
      <c r="AX100" s="13" t="s">
        <v>80</v>
      </c>
      <c r="AY100" s="236" t="s">
        <v>121</v>
      </c>
    </row>
    <row r="101" s="2" customFormat="1" ht="16.5" customHeight="1">
      <c r="A101" s="39"/>
      <c r="B101" s="40"/>
      <c r="C101" s="206" t="s">
        <v>189</v>
      </c>
      <c r="D101" s="206" t="s">
        <v>123</v>
      </c>
      <c r="E101" s="207" t="s">
        <v>542</v>
      </c>
      <c r="F101" s="208" t="s">
        <v>543</v>
      </c>
      <c r="G101" s="209" t="s">
        <v>524</v>
      </c>
      <c r="H101" s="210">
        <v>1</v>
      </c>
      <c r="I101" s="211"/>
      <c r="J101" s="212">
        <f>ROUND(I101*H101,2)</f>
        <v>0</v>
      </c>
      <c r="K101" s="208" t="s">
        <v>127</v>
      </c>
      <c r="L101" s="45"/>
      <c r="M101" s="213" t="s">
        <v>19</v>
      </c>
      <c r="N101" s="214" t="s">
        <v>43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525</v>
      </c>
      <c r="AT101" s="217" t="s">
        <v>123</v>
      </c>
      <c r="AU101" s="217" t="s">
        <v>83</v>
      </c>
      <c r="AY101" s="18" t="s">
        <v>121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80</v>
      </c>
      <c r="BK101" s="218">
        <f>ROUND(I101*H101,2)</f>
        <v>0</v>
      </c>
      <c r="BL101" s="18" t="s">
        <v>525</v>
      </c>
      <c r="BM101" s="217" t="s">
        <v>544</v>
      </c>
    </row>
    <row r="102" s="2" customFormat="1">
      <c r="A102" s="39"/>
      <c r="B102" s="40"/>
      <c r="C102" s="41"/>
      <c r="D102" s="219" t="s">
        <v>130</v>
      </c>
      <c r="E102" s="41"/>
      <c r="F102" s="220" t="s">
        <v>543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130</v>
      </c>
      <c r="AU102" s="18" t="s">
        <v>83</v>
      </c>
    </row>
    <row r="103" s="2" customFormat="1">
      <c r="A103" s="39"/>
      <c r="B103" s="40"/>
      <c r="C103" s="41"/>
      <c r="D103" s="224" t="s">
        <v>132</v>
      </c>
      <c r="E103" s="41"/>
      <c r="F103" s="225" t="s">
        <v>545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132</v>
      </c>
      <c r="AU103" s="18" t="s">
        <v>83</v>
      </c>
    </row>
    <row r="104" s="13" customFormat="1">
      <c r="A104" s="13"/>
      <c r="B104" s="226"/>
      <c r="C104" s="227"/>
      <c r="D104" s="219" t="s">
        <v>134</v>
      </c>
      <c r="E104" s="228" t="s">
        <v>19</v>
      </c>
      <c r="F104" s="229" t="s">
        <v>546</v>
      </c>
      <c r="G104" s="227"/>
      <c r="H104" s="230">
        <v>1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134</v>
      </c>
      <c r="AU104" s="236" t="s">
        <v>83</v>
      </c>
      <c r="AV104" s="13" t="s">
        <v>83</v>
      </c>
      <c r="AW104" s="13" t="s">
        <v>33</v>
      </c>
      <c r="AX104" s="13" t="s">
        <v>80</v>
      </c>
      <c r="AY104" s="236" t="s">
        <v>121</v>
      </c>
    </row>
    <row r="105" s="12" customFormat="1" ht="22.8" customHeight="1">
      <c r="A105" s="12"/>
      <c r="B105" s="190"/>
      <c r="C105" s="191"/>
      <c r="D105" s="192" t="s">
        <v>71</v>
      </c>
      <c r="E105" s="204" t="s">
        <v>547</v>
      </c>
      <c r="F105" s="204" t="s">
        <v>548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SUM(P106:P115)</f>
        <v>0</v>
      </c>
      <c r="Q105" s="198"/>
      <c r="R105" s="199">
        <f>SUM(R106:R115)</f>
        <v>0</v>
      </c>
      <c r="S105" s="198"/>
      <c r="T105" s="200">
        <f>SUM(T106:T115)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189</v>
      </c>
      <c r="AT105" s="202" t="s">
        <v>71</v>
      </c>
      <c r="AU105" s="202" t="s">
        <v>80</v>
      </c>
      <c r="AY105" s="201" t="s">
        <v>121</v>
      </c>
      <c r="BK105" s="203">
        <f>SUM(BK106:BK115)</f>
        <v>0</v>
      </c>
    </row>
    <row r="106" s="2" customFormat="1" ht="16.5" customHeight="1">
      <c r="A106" s="39"/>
      <c r="B106" s="40"/>
      <c r="C106" s="206" t="s">
        <v>196</v>
      </c>
      <c r="D106" s="206" t="s">
        <v>123</v>
      </c>
      <c r="E106" s="207" t="s">
        <v>549</v>
      </c>
      <c r="F106" s="208" t="s">
        <v>550</v>
      </c>
      <c r="G106" s="209" t="s">
        <v>524</v>
      </c>
      <c r="H106" s="210">
        <v>1</v>
      </c>
      <c r="I106" s="211"/>
      <c r="J106" s="212">
        <f>ROUND(I106*H106,2)</f>
        <v>0</v>
      </c>
      <c r="K106" s="208" t="s">
        <v>127</v>
      </c>
      <c r="L106" s="45"/>
      <c r="M106" s="213" t="s">
        <v>19</v>
      </c>
      <c r="N106" s="214" t="s">
        <v>43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525</v>
      </c>
      <c r="AT106" s="217" t="s">
        <v>123</v>
      </c>
      <c r="AU106" s="217" t="s">
        <v>83</v>
      </c>
      <c r="AY106" s="18" t="s">
        <v>121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80</v>
      </c>
      <c r="BK106" s="218">
        <f>ROUND(I106*H106,2)</f>
        <v>0</v>
      </c>
      <c r="BL106" s="18" t="s">
        <v>525</v>
      </c>
      <c r="BM106" s="217" t="s">
        <v>551</v>
      </c>
    </row>
    <row r="107" s="2" customFormat="1">
      <c r="A107" s="39"/>
      <c r="B107" s="40"/>
      <c r="C107" s="41"/>
      <c r="D107" s="219" t="s">
        <v>130</v>
      </c>
      <c r="E107" s="41"/>
      <c r="F107" s="220" t="s">
        <v>550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130</v>
      </c>
      <c r="AU107" s="18" t="s">
        <v>83</v>
      </c>
    </row>
    <row r="108" s="2" customFormat="1">
      <c r="A108" s="39"/>
      <c r="B108" s="40"/>
      <c r="C108" s="41"/>
      <c r="D108" s="224" t="s">
        <v>132</v>
      </c>
      <c r="E108" s="41"/>
      <c r="F108" s="225" t="s">
        <v>552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132</v>
      </c>
      <c r="AU108" s="18" t="s">
        <v>83</v>
      </c>
    </row>
    <row r="109" s="2" customFormat="1" ht="24.15" customHeight="1">
      <c r="A109" s="39"/>
      <c r="B109" s="40"/>
      <c r="C109" s="206" t="s">
        <v>206</v>
      </c>
      <c r="D109" s="206" t="s">
        <v>123</v>
      </c>
      <c r="E109" s="207" t="s">
        <v>553</v>
      </c>
      <c r="F109" s="208" t="s">
        <v>554</v>
      </c>
      <c r="G109" s="209" t="s">
        <v>524</v>
      </c>
      <c r="H109" s="210">
        <v>1</v>
      </c>
      <c r="I109" s="211"/>
      <c r="J109" s="212">
        <f>ROUND(I109*H109,2)</f>
        <v>0</v>
      </c>
      <c r="K109" s="208" t="s">
        <v>127</v>
      </c>
      <c r="L109" s="45"/>
      <c r="M109" s="213" t="s">
        <v>19</v>
      </c>
      <c r="N109" s="214" t="s">
        <v>43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525</v>
      </c>
      <c r="AT109" s="217" t="s">
        <v>123</v>
      </c>
      <c r="AU109" s="217" t="s">
        <v>83</v>
      </c>
      <c r="AY109" s="18" t="s">
        <v>121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80</v>
      </c>
      <c r="BK109" s="218">
        <f>ROUND(I109*H109,2)</f>
        <v>0</v>
      </c>
      <c r="BL109" s="18" t="s">
        <v>525</v>
      </c>
      <c r="BM109" s="217" t="s">
        <v>555</v>
      </c>
    </row>
    <row r="110" s="2" customFormat="1">
      <c r="A110" s="39"/>
      <c r="B110" s="40"/>
      <c r="C110" s="41"/>
      <c r="D110" s="219" t="s">
        <v>130</v>
      </c>
      <c r="E110" s="41"/>
      <c r="F110" s="220" t="s">
        <v>554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130</v>
      </c>
      <c r="AU110" s="18" t="s">
        <v>83</v>
      </c>
    </row>
    <row r="111" s="2" customFormat="1">
      <c r="A111" s="39"/>
      <c r="B111" s="40"/>
      <c r="C111" s="41"/>
      <c r="D111" s="224" t="s">
        <v>132</v>
      </c>
      <c r="E111" s="41"/>
      <c r="F111" s="225" t="s">
        <v>556</v>
      </c>
      <c r="G111" s="41"/>
      <c r="H111" s="41"/>
      <c r="I111" s="221"/>
      <c r="J111" s="41"/>
      <c r="K111" s="41"/>
      <c r="L111" s="45"/>
      <c r="M111" s="222"/>
      <c r="N111" s="22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132</v>
      </c>
      <c r="AU111" s="18" t="s">
        <v>83</v>
      </c>
    </row>
    <row r="112" s="13" customFormat="1">
      <c r="A112" s="13"/>
      <c r="B112" s="226"/>
      <c r="C112" s="227"/>
      <c r="D112" s="219" t="s">
        <v>134</v>
      </c>
      <c r="E112" s="228" t="s">
        <v>19</v>
      </c>
      <c r="F112" s="229" t="s">
        <v>557</v>
      </c>
      <c r="G112" s="227"/>
      <c r="H112" s="230">
        <v>1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134</v>
      </c>
      <c r="AU112" s="236" t="s">
        <v>83</v>
      </c>
      <c r="AV112" s="13" t="s">
        <v>83</v>
      </c>
      <c r="AW112" s="13" t="s">
        <v>33</v>
      </c>
      <c r="AX112" s="13" t="s">
        <v>80</v>
      </c>
      <c r="AY112" s="236" t="s">
        <v>121</v>
      </c>
    </row>
    <row r="113" s="2" customFormat="1" ht="37.8" customHeight="1">
      <c r="A113" s="39"/>
      <c r="B113" s="40"/>
      <c r="C113" s="206" t="s">
        <v>214</v>
      </c>
      <c r="D113" s="206" t="s">
        <v>123</v>
      </c>
      <c r="E113" s="207" t="s">
        <v>558</v>
      </c>
      <c r="F113" s="208" t="s">
        <v>559</v>
      </c>
      <c r="G113" s="209" t="s">
        <v>524</v>
      </c>
      <c r="H113" s="210">
        <v>1</v>
      </c>
      <c r="I113" s="211"/>
      <c r="J113" s="212">
        <f>ROUND(I113*H113,2)</f>
        <v>0</v>
      </c>
      <c r="K113" s="208" t="s">
        <v>127</v>
      </c>
      <c r="L113" s="45"/>
      <c r="M113" s="213" t="s">
        <v>19</v>
      </c>
      <c r="N113" s="214" t="s">
        <v>43</v>
      </c>
      <c r="O113" s="85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525</v>
      </c>
      <c r="AT113" s="217" t="s">
        <v>123</v>
      </c>
      <c r="AU113" s="217" t="s">
        <v>83</v>
      </c>
      <c r="AY113" s="18" t="s">
        <v>121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80</v>
      </c>
      <c r="BK113" s="218">
        <f>ROUND(I113*H113,2)</f>
        <v>0</v>
      </c>
      <c r="BL113" s="18" t="s">
        <v>525</v>
      </c>
      <c r="BM113" s="217" t="s">
        <v>560</v>
      </c>
    </row>
    <row r="114" s="2" customFormat="1">
      <c r="A114" s="39"/>
      <c r="B114" s="40"/>
      <c r="C114" s="41"/>
      <c r="D114" s="219" t="s">
        <v>130</v>
      </c>
      <c r="E114" s="41"/>
      <c r="F114" s="220" t="s">
        <v>559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130</v>
      </c>
      <c r="AU114" s="18" t="s">
        <v>83</v>
      </c>
    </row>
    <row r="115" s="2" customFormat="1">
      <c r="A115" s="39"/>
      <c r="B115" s="40"/>
      <c r="C115" s="41"/>
      <c r="D115" s="224" t="s">
        <v>132</v>
      </c>
      <c r="E115" s="41"/>
      <c r="F115" s="225" t="s">
        <v>561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132</v>
      </c>
      <c r="AU115" s="18" t="s">
        <v>83</v>
      </c>
    </row>
    <row r="116" s="12" customFormat="1" ht="22.8" customHeight="1">
      <c r="A116" s="12"/>
      <c r="B116" s="190"/>
      <c r="C116" s="191"/>
      <c r="D116" s="192" t="s">
        <v>71</v>
      </c>
      <c r="E116" s="204" t="s">
        <v>562</v>
      </c>
      <c r="F116" s="204" t="s">
        <v>563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SUM(P117:P122)</f>
        <v>0</v>
      </c>
      <c r="Q116" s="198"/>
      <c r="R116" s="199">
        <f>SUM(R117:R122)</f>
        <v>0</v>
      </c>
      <c r="S116" s="198"/>
      <c r="T116" s="200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189</v>
      </c>
      <c r="AT116" s="202" t="s">
        <v>71</v>
      </c>
      <c r="AU116" s="202" t="s">
        <v>80</v>
      </c>
      <c r="AY116" s="201" t="s">
        <v>121</v>
      </c>
      <c r="BK116" s="203">
        <f>SUM(BK117:BK122)</f>
        <v>0</v>
      </c>
    </row>
    <row r="117" s="2" customFormat="1" ht="16.5" customHeight="1">
      <c r="A117" s="39"/>
      <c r="B117" s="40"/>
      <c r="C117" s="206" t="s">
        <v>221</v>
      </c>
      <c r="D117" s="206" t="s">
        <v>123</v>
      </c>
      <c r="E117" s="207" t="s">
        <v>564</v>
      </c>
      <c r="F117" s="208" t="s">
        <v>565</v>
      </c>
      <c r="G117" s="209" t="s">
        <v>524</v>
      </c>
      <c r="H117" s="210">
        <v>1</v>
      </c>
      <c r="I117" s="211"/>
      <c r="J117" s="212">
        <f>ROUND(I117*H117,2)</f>
        <v>0</v>
      </c>
      <c r="K117" s="208" t="s">
        <v>127</v>
      </c>
      <c r="L117" s="45"/>
      <c r="M117" s="213" t="s">
        <v>19</v>
      </c>
      <c r="N117" s="214" t="s">
        <v>43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525</v>
      </c>
      <c r="AT117" s="217" t="s">
        <v>123</v>
      </c>
      <c r="AU117" s="217" t="s">
        <v>83</v>
      </c>
      <c r="AY117" s="18" t="s">
        <v>121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80</v>
      </c>
      <c r="BK117" s="218">
        <f>ROUND(I117*H117,2)</f>
        <v>0</v>
      </c>
      <c r="BL117" s="18" t="s">
        <v>525</v>
      </c>
      <c r="BM117" s="217" t="s">
        <v>566</v>
      </c>
    </row>
    <row r="118" s="2" customFormat="1">
      <c r="A118" s="39"/>
      <c r="B118" s="40"/>
      <c r="C118" s="41"/>
      <c r="D118" s="219" t="s">
        <v>130</v>
      </c>
      <c r="E118" s="41"/>
      <c r="F118" s="220" t="s">
        <v>567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130</v>
      </c>
      <c r="AU118" s="18" t="s">
        <v>83</v>
      </c>
    </row>
    <row r="119" s="2" customFormat="1">
      <c r="A119" s="39"/>
      <c r="B119" s="40"/>
      <c r="C119" s="41"/>
      <c r="D119" s="224" t="s">
        <v>132</v>
      </c>
      <c r="E119" s="41"/>
      <c r="F119" s="225" t="s">
        <v>568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132</v>
      </c>
      <c r="AU119" s="18" t="s">
        <v>83</v>
      </c>
    </row>
    <row r="120" s="2" customFormat="1" ht="16.5" customHeight="1">
      <c r="A120" s="39"/>
      <c r="B120" s="40"/>
      <c r="C120" s="206" t="s">
        <v>229</v>
      </c>
      <c r="D120" s="206" t="s">
        <v>123</v>
      </c>
      <c r="E120" s="207" t="s">
        <v>569</v>
      </c>
      <c r="F120" s="208" t="s">
        <v>570</v>
      </c>
      <c r="G120" s="209" t="s">
        <v>524</v>
      </c>
      <c r="H120" s="210">
        <v>1</v>
      </c>
      <c r="I120" s="211"/>
      <c r="J120" s="212">
        <f>ROUND(I120*H120,2)</f>
        <v>0</v>
      </c>
      <c r="K120" s="208" t="s">
        <v>127</v>
      </c>
      <c r="L120" s="45"/>
      <c r="M120" s="213" t="s">
        <v>19</v>
      </c>
      <c r="N120" s="214" t="s">
        <v>43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525</v>
      </c>
      <c r="AT120" s="217" t="s">
        <v>123</v>
      </c>
      <c r="AU120" s="217" t="s">
        <v>83</v>
      </c>
      <c r="AY120" s="18" t="s">
        <v>121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80</v>
      </c>
      <c r="BK120" s="218">
        <f>ROUND(I120*H120,2)</f>
        <v>0</v>
      </c>
      <c r="BL120" s="18" t="s">
        <v>525</v>
      </c>
      <c r="BM120" s="217" t="s">
        <v>571</v>
      </c>
    </row>
    <row r="121" s="2" customFormat="1">
      <c r="A121" s="39"/>
      <c r="B121" s="40"/>
      <c r="C121" s="41"/>
      <c r="D121" s="219" t="s">
        <v>130</v>
      </c>
      <c r="E121" s="41"/>
      <c r="F121" s="220" t="s">
        <v>572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130</v>
      </c>
      <c r="AU121" s="18" t="s">
        <v>83</v>
      </c>
    </row>
    <row r="122" s="2" customFormat="1">
      <c r="A122" s="39"/>
      <c r="B122" s="40"/>
      <c r="C122" s="41"/>
      <c r="D122" s="224" t="s">
        <v>132</v>
      </c>
      <c r="E122" s="41"/>
      <c r="F122" s="225" t="s">
        <v>573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132</v>
      </c>
      <c r="AU122" s="18" t="s">
        <v>83</v>
      </c>
    </row>
    <row r="123" s="12" customFormat="1" ht="22.8" customHeight="1">
      <c r="A123" s="12"/>
      <c r="B123" s="190"/>
      <c r="C123" s="191"/>
      <c r="D123" s="192" t="s">
        <v>71</v>
      </c>
      <c r="E123" s="204" t="s">
        <v>574</v>
      </c>
      <c r="F123" s="204" t="s">
        <v>575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SUM(P124:P126)</f>
        <v>0</v>
      </c>
      <c r="Q123" s="198"/>
      <c r="R123" s="199">
        <f>SUM(R124:R126)</f>
        <v>0</v>
      </c>
      <c r="S123" s="198"/>
      <c r="T123" s="200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189</v>
      </c>
      <c r="AT123" s="202" t="s">
        <v>71</v>
      </c>
      <c r="AU123" s="202" t="s">
        <v>80</v>
      </c>
      <c r="AY123" s="201" t="s">
        <v>121</v>
      </c>
      <c r="BK123" s="203">
        <f>SUM(BK124:BK126)</f>
        <v>0</v>
      </c>
    </row>
    <row r="124" s="2" customFormat="1" ht="16.5" customHeight="1">
      <c r="A124" s="39"/>
      <c r="B124" s="40"/>
      <c r="C124" s="206" t="s">
        <v>237</v>
      </c>
      <c r="D124" s="206" t="s">
        <v>123</v>
      </c>
      <c r="E124" s="207" t="s">
        <v>576</v>
      </c>
      <c r="F124" s="208" t="s">
        <v>577</v>
      </c>
      <c r="G124" s="209" t="s">
        <v>524</v>
      </c>
      <c r="H124" s="210">
        <v>1</v>
      </c>
      <c r="I124" s="211"/>
      <c r="J124" s="212">
        <f>ROUND(I124*H124,2)</f>
        <v>0</v>
      </c>
      <c r="K124" s="208" t="s">
        <v>19</v>
      </c>
      <c r="L124" s="45"/>
      <c r="M124" s="213" t="s">
        <v>19</v>
      </c>
      <c r="N124" s="214" t="s">
        <v>43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525</v>
      </c>
      <c r="AT124" s="217" t="s">
        <v>123</v>
      </c>
      <c r="AU124" s="217" t="s">
        <v>83</v>
      </c>
      <c r="AY124" s="18" t="s">
        <v>121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80</v>
      </c>
      <c r="BK124" s="218">
        <f>ROUND(I124*H124,2)</f>
        <v>0</v>
      </c>
      <c r="BL124" s="18" t="s">
        <v>525</v>
      </c>
      <c r="BM124" s="217" t="s">
        <v>578</v>
      </c>
    </row>
    <row r="125" s="2" customFormat="1">
      <c r="A125" s="39"/>
      <c r="B125" s="40"/>
      <c r="C125" s="41"/>
      <c r="D125" s="219" t="s">
        <v>130</v>
      </c>
      <c r="E125" s="41"/>
      <c r="F125" s="220" t="s">
        <v>577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130</v>
      </c>
      <c r="AU125" s="18" t="s">
        <v>83</v>
      </c>
    </row>
    <row r="126" s="2" customFormat="1">
      <c r="A126" s="39"/>
      <c r="B126" s="40"/>
      <c r="C126" s="41"/>
      <c r="D126" s="219" t="s">
        <v>579</v>
      </c>
      <c r="E126" s="41"/>
      <c r="F126" s="272" t="s">
        <v>580</v>
      </c>
      <c r="G126" s="41"/>
      <c r="H126" s="41"/>
      <c r="I126" s="221"/>
      <c r="J126" s="41"/>
      <c r="K126" s="41"/>
      <c r="L126" s="45"/>
      <c r="M126" s="268"/>
      <c r="N126" s="269"/>
      <c r="O126" s="270"/>
      <c r="P126" s="270"/>
      <c r="Q126" s="270"/>
      <c r="R126" s="270"/>
      <c r="S126" s="270"/>
      <c r="T126" s="271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579</v>
      </c>
      <c r="AU126" s="18" t="s">
        <v>83</v>
      </c>
    </row>
    <row r="127" s="2" customFormat="1" ht="6.96" customHeight="1">
      <c r="A127" s="39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ixTDGFPbyqcZpJgazIZ0G2+teQpgT6SwkujqOqXS5pCg+Yi8BylH786ua34WKWNBD15xfbjcxjRYY8t5UM+ijA==" hashValue="9RNaiTGJaKb846b2MEtKZnH/u4KHOrUIenzeY5ZFKuUno/N/4kSo36Ao0iRz0YCINDda5uxMjingdsIQcaU6+w==" algorithmName="SHA-512" password="CC35"/>
  <autoFilter ref="C83:K12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1/011324000"/>
    <hyperlink ref="F92" r:id="rId2" display="https://podminky.urs.cz/item/CS_URS_2021_01/012103000"/>
    <hyperlink ref="F96" r:id="rId3" display="https://podminky.urs.cz/item/CS_URS_2021_01/012203000"/>
    <hyperlink ref="F99" r:id="rId4" display="https://podminky.urs.cz/item/CS_URS_2021_01/012303000"/>
    <hyperlink ref="F103" r:id="rId5" display="https://podminky.urs.cz/item/CS_URS_2021_01/013254000"/>
    <hyperlink ref="F108" r:id="rId6" display="https://podminky.urs.cz/item/CS_URS_2021_01/030001000"/>
    <hyperlink ref="F111" r:id="rId7" display="https://podminky.urs.cz/item/CS_URS_2021_01/034103000"/>
    <hyperlink ref="F115" r:id="rId8" display="https://podminky.urs.cz/item/CS_URS_2021_01/034303000"/>
    <hyperlink ref="F119" r:id="rId9" display="https://podminky.urs.cz/item/CS_URS_2021_01/041903000"/>
    <hyperlink ref="F122" r:id="rId10" display="https://podminky.urs.cz/item/CS_URS_2021_01/04313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581</v>
      </c>
      <c r="H4" s="21"/>
    </row>
    <row r="5" s="1" customFormat="1" ht="12" customHeight="1">
      <c r="B5" s="21"/>
      <c r="C5" s="273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4" t="s">
        <v>16</v>
      </c>
      <c r="D6" s="275" t="s">
        <v>17</v>
      </c>
      <c r="E6" s="1"/>
      <c r="F6" s="1"/>
      <c r="H6" s="21"/>
    </row>
    <row r="7" s="1" customFormat="1" ht="16.5" customHeight="1">
      <c r="B7" s="21"/>
      <c r="C7" s="134" t="s">
        <v>23</v>
      </c>
      <c r="D7" s="139" t="str">
        <f>'Rekapitulace stavby'!AN8</f>
        <v>11. 7. 2021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9"/>
      <c r="B9" s="276"/>
      <c r="C9" s="277" t="s">
        <v>53</v>
      </c>
      <c r="D9" s="278" t="s">
        <v>54</v>
      </c>
      <c r="E9" s="278" t="s">
        <v>108</v>
      </c>
      <c r="F9" s="279" t="s">
        <v>582</v>
      </c>
      <c r="G9" s="179"/>
      <c r="H9" s="276"/>
    </row>
    <row r="10" s="2" customFormat="1" ht="26.4" customHeight="1">
      <c r="A10" s="39"/>
      <c r="B10" s="45"/>
      <c r="C10" s="280" t="s">
        <v>583</v>
      </c>
      <c r="D10" s="280" t="s">
        <v>78</v>
      </c>
      <c r="E10" s="39"/>
      <c r="F10" s="39"/>
      <c r="G10" s="39"/>
      <c r="H10" s="45"/>
    </row>
    <row r="11" s="2" customFormat="1" ht="16.8" customHeight="1">
      <c r="A11" s="39"/>
      <c r="B11" s="45"/>
      <c r="C11" s="281" t="s">
        <v>392</v>
      </c>
      <c r="D11" s="282" t="s">
        <v>19</v>
      </c>
      <c r="E11" s="283" t="s">
        <v>19</v>
      </c>
      <c r="F11" s="284">
        <v>597.5</v>
      </c>
      <c r="G11" s="39"/>
      <c r="H11" s="45"/>
    </row>
    <row r="12" s="2" customFormat="1" ht="16.8" customHeight="1">
      <c r="A12" s="39"/>
      <c r="B12" s="45"/>
      <c r="C12" s="285" t="s">
        <v>19</v>
      </c>
      <c r="D12" s="285" t="s">
        <v>389</v>
      </c>
      <c r="E12" s="18" t="s">
        <v>19</v>
      </c>
      <c r="F12" s="286">
        <v>592</v>
      </c>
      <c r="G12" s="39"/>
      <c r="H12" s="45"/>
    </row>
    <row r="13" s="2" customFormat="1" ht="16.8" customHeight="1">
      <c r="A13" s="39"/>
      <c r="B13" s="45"/>
      <c r="C13" s="285" t="s">
        <v>19</v>
      </c>
      <c r="D13" s="285" t="s">
        <v>390</v>
      </c>
      <c r="E13" s="18" t="s">
        <v>19</v>
      </c>
      <c r="F13" s="286">
        <v>-17</v>
      </c>
      <c r="G13" s="39"/>
      <c r="H13" s="45"/>
    </row>
    <row r="14" s="2" customFormat="1" ht="16.8" customHeight="1">
      <c r="A14" s="39"/>
      <c r="B14" s="45"/>
      <c r="C14" s="285" t="s">
        <v>19</v>
      </c>
      <c r="D14" s="285" t="s">
        <v>391</v>
      </c>
      <c r="E14" s="18" t="s">
        <v>19</v>
      </c>
      <c r="F14" s="286">
        <v>22.5</v>
      </c>
      <c r="G14" s="39"/>
      <c r="H14" s="45"/>
    </row>
    <row r="15" s="2" customFormat="1" ht="16.8" customHeight="1">
      <c r="A15" s="39"/>
      <c r="B15" s="45"/>
      <c r="C15" s="285" t="s">
        <v>392</v>
      </c>
      <c r="D15" s="285" t="s">
        <v>136</v>
      </c>
      <c r="E15" s="18" t="s">
        <v>19</v>
      </c>
      <c r="F15" s="286">
        <v>597.5</v>
      </c>
      <c r="G15" s="39"/>
      <c r="H15" s="45"/>
    </row>
    <row r="16" s="2" customFormat="1" ht="16.8" customHeight="1">
      <c r="A16" s="39"/>
      <c r="B16" s="45"/>
      <c r="C16" s="281" t="s">
        <v>584</v>
      </c>
      <c r="D16" s="282" t="s">
        <v>19</v>
      </c>
      <c r="E16" s="283" t="s">
        <v>19</v>
      </c>
      <c r="F16" s="284">
        <v>406.39999999999998</v>
      </c>
      <c r="G16" s="39"/>
      <c r="H16" s="45"/>
    </row>
    <row r="17" s="2" customFormat="1" ht="16.8" customHeight="1">
      <c r="A17" s="39"/>
      <c r="B17" s="45"/>
      <c r="C17" s="285" t="s">
        <v>584</v>
      </c>
      <c r="D17" s="285" t="s">
        <v>585</v>
      </c>
      <c r="E17" s="18" t="s">
        <v>19</v>
      </c>
      <c r="F17" s="286">
        <v>406.39999999999998</v>
      </c>
      <c r="G17" s="39"/>
      <c r="H17" s="45"/>
    </row>
    <row r="18" s="2" customFormat="1" ht="16.8" customHeight="1">
      <c r="A18" s="39"/>
      <c r="B18" s="45"/>
      <c r="C18" s="281" t="s">
        <v>188</v>
      </c>
      <c r="D18" s="282" t="s">
        <v>19</v>
      </c>
      <c r="E18" s="283" t="s">
        <v>19</v>
      </c>
      <c r="F18" s="284">
        <v>628.18499999999995</v>
      </c>
      <c r="G18" s="39"/>
      <c r="H18" s="45"/>
    </row>
    <row r="19" s="2" customFormat="1" ht="16.8" customHeight="1">
      <c r="A19" s="39"/>
      <c r="B19" s="45"/>
      <c r="C19" s="285" t="s">
        <v>19</v>
      </c>
      <c r="D19" s="285" t="s">
        <v>156</v>
      </c>
      <c r="E19" s="18" t="s">
        <v>19</v>
      </c>
      <c r="F19" s="286">
        <v>0</v>
      </c>
      <c r="G19" s="39"/>
      <c r="H19" s="45"/>
    </row>
    <row r="20" s="2" customFormat="1" ht="16.8" customHeight="1">
      <c r="A20" s="39"/>
      <c r="B20" s="45"/>
      <c r="C20" s="285" t="s">
        <v>19</v>
      </c>
      <c r="D20" s="285" t="s">
        <v>157</v>
      </c>
      <c r="E20" s="18" t="s">
        <v>19</v>
      </c>
      <c r="F20" s="286">
        <v>23</v>
      </c>
      <c r="G20" s="39"/>
      <c r="H20" s="45"/>
    </row>
    <row r="21" s="2" customFormat="1" ht="16.8" customHeight="1">
      <c r="A21" s="39"/>
      <c r="B21" s="45"/>
      <c r="C21" s="285" t="s">
        <v>19</v>
      </c>
      <c r="D21" s="285" t="s">
        <v>158</v>
      </c>
      <c r="E21" s="18" t="s">
        <v>19</v>
      </c>
      <c r="F21" s="286">
        <v>54</v>
      </c>
      <c r="G21" s="39"/>
      <c r="H21" s="45"/>
    </row>
    <row r="22" s="2" customFormat="1" ht="16.8" customHeight="1">
      <c r="A22" s="39"/>
      <c r="B22" s="45"/>
      <c r="C22" s="285" t="s">
        <v>19</v>
      </c>
      <c r="D22" s="285" t="s">
        <v>159</v>
      </c>
      <c r="E22" s="18" t="s">
        <v>19</v>
      </c>
      <c r="F22" s="286">
        <v>51.5</v>
      </c>
      <c r="G22" s="39"/>
      <c r="H22" s="45"/>
    </row>
    <row r="23" s="2" customFormat="1" ht="16.8" customHeight="1">
      <c r="A23" s="39"/>
      <c r="B23" s="45"/>
      <c r="C23" s="285" t="s">
        <v>19</v>
      </c>
      <c r="D23" s="285" t="s">
        <v>160</v>
      </c>
      <c r="E23" s="18" t="s">
        <v>19</v>
      </c>
      <c r="F23" s="286">
        <v>41.5</v>
      </c>
      <c r="G23" s="39"/>
      <c r="H23" s="45"/>
    </row>
    <row r="24" s="2" customFormat="1" ht="16.8" customHeight="1">
      <c r="A24" s="39"/>
      <c r="B24" s="45"/>
      <c r="C24" s="285" t="s">
        <v>19</v>
      </c>
      <c r="D24" s="285" t="s">
        <v>161</v>
      </c>
      <c r="E24" s="18" t="s">
        <v>19</v>
      </c>
      <c r="F24" s="286">
        <v>46</v>
      </c>
      <c r="G24" s="39"/>
      <c r="H24" s="45"/>
    </row>
    <row r="25" s="2" customFormat="1" ht="16.8" customHeight="1">
      <c r="A25" s="39"/>
      <c r="B25" s="45"/>
      <c r="C25" s="285" t="s">
        <v>19</v>
      </c>
      <c r="D25" s="285" t="s">
        <v>162</v>
      </c>
      <c r="E25" s="18" t="s">
        <v>19</v>
      </c>
      <c r="F25" s="286">
        <v>54</v>
      </c>
      <c r="G25" s="39"/>
      <c r="H25" s="45"/>
    </row>
    <row r="26" s="2" customFormat="1" ht="16.8" customHeight="1">
      <c r="A26" s="39"/>
      <c r="B26" s="45"/>
      <c r="C26" s="285" t="s">
        <v>19</v>
      </c>
      <c r="D26" s="285" t="s">
        <v>163</v>
      </c>
      <c r="E26" s="18" t="s">
        <v>19</v>
      </c>
      <c r="F26" s="286">
        <v>60.5</v>
      </c>
      <c r="G26" s="39"/>
      <c r="H26" s="45"/>
    </row>
    <row r="27" s="2" customFormat="1" ht="16.8" customHeight="1">
      <c r="A27" s="39"/>
      <c r="B27" s="45"/>
      <c r="C27" s="285" t="s">
        <v>19</v>
      </c>
      <c r="D27" s="285" t="s">
        <v>164</v>
      </c>
      <c r="E27" s="18" t="s">
        <v>19</v>
      </c>
      <c r="F27" s="286">
        <v>55</v>
      </c>
      <c r="G27" s="39"/>
      <c r="H27" s="45"/>
    </row>
    <row r="28" s="2" customFormat="1" ht="16.8" customHeight="1">
      <c r="A28" s="39"/>
      <c r="B28" s="45"/>
      <c r="C28" s="285" t="s">
        <v>19</v>
      </c>
      <c r="D28" s="285" t="s">
        <v>165</v>
      </c>
      <c r="E28" s="18" t="s">
        <v>19</v>
      </c>
      <c r="F28" s="286">
        <v>38.5</v>
      </c>
      <c r="G28" s="39"/>
      <c r="H28" s="45"/>
    </row>
    <row r="29" s="2" customFormat="1" ht="16.8" customHeight="1">
      <c r="A29" s="39"/>
      <c r="B29" s="45"/>
      <c r="C29" s="285" t="s">
        <v>19</v>
      </c>
      <c r="D29" s="285" t="s">
        <v>166</v>
      </c>
      <c r="E29" s="18" t="s">
        <v>19</v>
      </c>
      <c r="F29" s="286">
        <v>34.5</v>
      </c>
      <c r="G29" s="39"/>
      <c r="H29" s="45"/>
    </row>
    <row r="30" s="2" customFormat="1" ht="16.8" customHeight="1">
      <c r="A30" s="39"/>
      <c r="B30" s="45"/>
      <c r="C30" s="285" t="s">
        <v>19</v>
      </c>
      <c r="D30" s="285" t="s">
        <v>167</v>
      </c>
      <c r="E30" s="18" t="s">
        <v>19</v>
      </c>
      <c r="F30" s="286">
        <v>45.5</v>
      </c>
      <c r="G30" s="39"/>
      <c r="H30" s="45"/>
    </row>
    <row r="31" s="2" customFormat="1" ht="16.8" customHeight="1">
      <c r="A31" s="39"/>
      <c r="B31" s="45"/>
      <c r="C31" s="285" t="s">
        <v>19</v>
      </c>
      <c r="D31" s="285" t="s">
        <v>168</v>
      </c>
      <c r="E31" s="18" t="s">
        <v>19</v>
      </c>
      <c r="F31" s="286">
        <v>53</v>
      </c>
      <c r="G31" s="39"/>
      <c r="H31" s="45"/>
    </row>
    <row r="32" s="2" customFormat="1" ht="16.8" customHeight="1">
      <c r="A32" s="39"/>
      <c r="B32" s="45"/>
      <c r="C32" s="285" t="s">
        <v>19</v>
      </c>
      <c r="D32" s="285" t="s">
        <v>169</v>
      </c>
      <c r="E32" s="18" t="s">
        <v>19</v>
      </c>
      <c r="F32" s="286">
        <v>52.5</v>
      </c>
      <c r="G32" s="39"/>
      <c r="H32" s="45"/>
    </row>
    <row r="33" s="2" customFormat="1" ht="16.8" customHeight="1">
      <c r="A33" s="39"/>
      <c r="B33" s="45"/>
      <c r="C33" s="285" t="s">
        <v>19</v>
      </c>
      <c r="D33" s="285" t="s">
        <v>170</v>
      </c>
      <c r="E33" s="18" t="s">
        <v>19</v>
      </c>
      <c r="F33" s="286">
        <v>48.5</v>
      </c>
      <c r="G33" s="39"/>
      <c r="H33" s="45"/>
    </row>
    <row r="34" s="2" customFormat="1" ht="16.8" customHeight="1">
      <c r="A34" s="39"/>
      <c r="B34" s="45"/>
      <c r="C34" s="285" t="s">
        <v>19</v>
      </c>
      <c r="D34" s="285" t="s">
        <v>171</v>
      </c>
      <c r="E34" s="18" t="s">
        <v>19</v>
      </c>
      <c r="F34" s="286">
        <v>45.5</v>
      </c>
      <c r="G34" s="39"/>
      <c r="H34" s="45"/>
    </row>
    <row r="35" s="2" customFormat="1" ht="16.8" customHeight="1">
      <c r="A35" s="39"/>
      <c r="B35" s="45"/>
      <c r="C35" s="285" t="s">
        <v>19</v>
      </c>
      <c r="D35" s="285" t="s">
        <v>172</v>
      </c>
      <c r="E35" s="18" t="s">
        <v>19</v>
      </c>
      <c r="F35" s="286">
        <v>42</v>
      </c>
      <c r="G35" s="39"/>
      <c r="H35" s="45"/>
    </row>
    <row r="36" s="2" customFormat="1" ht="16.8" customHeight="1">
      <c r="A36" s="39"/>
      <c r="B36" s="45"/>
      <c r="C36" s="285" t="s">
        <v>19</v>
      </c>
      <c r="D36" s="285" t="s">
        <v>173</v>
      </c>
      <c r="E36" s="18" t="s">
        <v>19</v>
      </c>
      <c r="F36" s="286">
        <v>40.5</v>
      </c>
      <c r="G36" s="39"/>
      <c r="H36" s="45"/>
    </row>
    <row r="37" s="2" customFormat="1" ht="16.8" customHeight="1">
      <c r="A37" s="39"/>
      <c r="B37" s="45"/>
      <c r="C37" s="285" t="s">
        <v>19</v>
      </c>
      <c r="D37" s="285" t="s">
        <v>174</v>
      </c>
      <c r="E37" s="18" t="s">
        <v>19</v>
      </c>
      <c r="F37" s="286">
        <v>41.5</v>
      </c>
      <c r="G37" s="39"/>
      <c r="H37" s="45"/>
    </row>
    <row r="38" s="2" customFormat="1" ht="16.8" customHeight="1">
      <c r="A38" s="39"/>
      <c r="B38" s="45"/>
      <c r="C38" s="285" t="s">
        <v>19</v>
      </c>
      <c r="D38" s="285" t="s">
        <v>175</v>
      </c>
      <c r="E38" s="18" t="s">
        <v>19</v>
      </c>
      <c r="F38" s="286">
        <v>42.5</v>
      </c>
      <c r="G38" s="39"/>
      <c r="H38" s="45"/>
    </row>
    <row r="39" s="2" customFormat="1" ht="16.8" customHeight="1">
      <c r="A39" s="39"/>
      <c r="B39" s="45"/>
      <c r="C39" s="285" t="s">
        <v>19</v>
      </c>
      <c r="D39" s="285" t="s">
        <v>176</v>
      </c>
      <c r="E39" s="18" t="s">
        <v>19</v>
      </c>
      <c r="F39" s="286">
        <v>46</v>
      </c>
      <c r="G39" s="39"/>
      <c r="H39" s="45"/>
    </row>
    <row r="40" s="2" customFormat="1" ht="16.8" customHeight="1">
      <c r="A40" s="39"/>
      <c r="B40" s="45"/>
      <c r="C40" s="285" t="s">
        <v>19</v>
      </c>
      <c r="D40" s="285" t="s">
        <v>177</v>
      </c>
      <c r="E40" s="18" t="s">
        <v>19</v>
      </c>
      <c r="F40" s="286">
        <v>44.5</v>
      </c>
      <c r="G40" s="39"/>
      <c r="H40" s="45"/>
    </row>
    <row r="41" s="2" customFormat="1" ht="16.8" customHeight="1">
      <c r="A41" s="39"/>
      <c r="B41" s="45"/>
      <c r="C41" s="285" t="s">
        <v>19</v>
      </c>
      <c r="D41" s="285" t="s">
        <v>178</v>
      </c>
      <c r="E41" s="18" t="s">
        <v>19</v>
      </c>
      <c r="F41" s="286">
        <v>46</v>
      </c>
      <c r="G41" s="39"/>
      <c r="H41" s="45"/>
    </row>
    <row r="42" s="2" customFormat="1" ht="16.8" customHeight="1">
      <c r="A42" s="39"/>
      <c r="B42" s="45"/>
      <c r="C42" s="285" t="s">
        <v>19</v>
      </c>
      <c r="D42" s="285" t="s">
        <v>179</v>
      </c>
      <c r="E42" s="18" t="s">
        <v>19</v>
      </c>
      <c r="F42" s="286">
        <v>54.5</v>
      </c>
      <c r="G42" s="39"/>
      <c r="H42" s="45"/>
    </row>
    <row r="43" s="2" customFormat="1" ht="16.8" customHeight="1">
      <c r="A43" s="39"/>
      <c r="B43" s="45"/>
      <c r="C43" s="285" t="s">
        <v>19</v>
      </c>
      <c r="D43" s="285" t="s">
        <v>180</v>
      </c>
      <c r="E43" s="18" t="s">
        <v>19</v>
      </c>
      <c r="F43" s="286">
        <v>54.5</v>
      </c>
      <c r="G43" s="39"/>
      <c r="H43" s="45"/>
    </row>
    <row r="44" s="2" customFormat="1" ht="16.8" customHeight="1">
      <c r="A44" s="39"/>
      <c r="B44" s="45"/>
      <c r="C44" s="285" t="s">
        <v>19</v>
      </c>
      <c r="D44" s="285" t="s">
        <v>181</v>
      </c>
      <c r="E44" s="18" t="s">
        <v>19</v>
      </c>
      <c r="F44" s="286">
        <v>57.5</v>
      </c>
      <c r="G44" s="39"/>
      <c r="H44" s="45"/>
    </row>
    <row r="45" s="2" customFormat="1" ht="16.8" customHeight="1">
      <c r="A45" s="39"/>
      <c r="B45" s="45"/>
      <c r="C45" s="285" t="s">
        <v>19</v>
      </c>
      <c r="D45" s="285" t="s">
        <v>182</v>
      </c>
      <c r="E45" s="18" t="s">
        <v>19</v>
      </c>
      <c r="F45" s="286">
        <v>54.5</v>
      </c>
      <c r="G45" s="39"/>
      <c r="H45" s="45"/>
    </row>
    <row r="46" s="2" customFormat="1" ht="16.8" customHeight="1">
      <c r="A46" s="39"/>
      <c r="B46" s="45"/>
      <c r="C46" s="285" t="s">
        <v>19</v>
      </c>
      <c r="D46" s="285" t="s">
        <v>183</v>
      </c>
      <c r="E46" s="18" t="s">
        <v>19</v>
      </c>
      <c r="F46" s="286">
        <v>47</v>
      </c>
      <c r="G46" s="39"/>
      <c r="H46" s="45"/>
    </row>
    <row r="47" s="2" customFormat="1" ht="16.8" customHeight="1">
      <c r="A47" s="39"/>
      <c r="B47" s="45"/>
      <c r="C47" s="285" t="s">
        <v>19</v>
      </c>
      <c r="D47" s="285" t="s">
        <v>184</v>
      </c>
      <c r="E47" s="18" t="s">
        <v>19</v>
      </c>
      <c r="F47" s="286">
        <v>49</v>
      </c>
      <c r="G47" s="39"/>
      <c r="H47" s="45"/>
    </row>
    <row r="48" s="2" customFormat="1" ht="16.8" customHeight="1">
      <c r="A48" s="39"/>
      <c r="B48" s="45"/>
      <c r="C48" s="285" t="s">
        <v>19</v>
      </c>
      <c r="D48" s="285" t="s">
        <v>185</v>
      </c>
      <c r="E48" s="18" t="s">
        <v>19</v>
      </c>
      <c r="F48" s="286">
        <v>49.5</v>
      </c>
      <c r="G48" s="39"/>
      <c r="H48" s="45"/>
    </row>
    <row r="49" s="2" customFormat="1" ht="16.8" customHeight="1">
      <c r="A49" s="39"/>
      <c r="B49" s="45"/>
      <c r="C49" s="285" t="s">
        <v>19</v>
      </c>
      <c r="D49" s="285" t="s">
        <v>186</v>
      </c>
      <c r="E49" s="18" t="s">
        <v>19</v>
      </c>
      <c r="F49" s="286">
        <v>29.324999999999999</v>
      </c>
      <c r="G49" s="39"/>
      <c r="H49" s="45"/>
    </row>
    <row r="50" s="2" customFormat="1" ht="16.8" customHeight="1">
      <c r="A50" s="39"/>
      <c r="B50" s="45"/>
      <c r="C50" s="285" t="s">
        <v>19</v>
      </c>
      <c r="D50" s="285" t="s">
        <v>187</v>
      </c>
      <c r="E50" s="18" t="s">
        <v>19</v>
      </c>
      <c r="F50" s="286">
        <v>-774.13999999999999</v>
      </c>
      <c r="G50" s="39"/>
      <c r="H50" s="45"/>
    </row>
    <row r="51" s="2" customFormat="1" ht="16.8" customHeight="1">
      <c r="A51" s="39"/>
      <c r="B51" s="45"/>
      <c r="C51" s="285" t="s">
        <v>188</v>
      </c>
      <c r="D51" s="285" t="s">
        <v>136</v>
      </c>
      <c r="E51" s="18" t="s">
        <v>19</v>
      </c>
      <c r="F51" s="286">
        <v>628.18499999999995</v>
      </c>
      <c r="G51" s="39"/>
      <c r="H51" s="45"/>
    </row>
    <row r="52" s="2" customFormat="1" ht="16.8" customHeight="1">
      <c r="A52" s="39"/>
      <c r="B52" s="45"/>
      <c r="C52" s="281" t="s">
        <v>586</v>
      </c>
      <c r="D52" s="282" t="s">
        <v>19</v>
      </c>
      <c r="E52" s="283" t="s">
        <v>19</v>
      </c>
      <c r="F52" s="284">
        <v>1402.3250000000001</v>
      </c>
      <c r="G52" s="39"/>
      <c r="H52" s="45"/>
    </row>
    <row r="53" s="2" customFormat="1" ht="16.8" customHeight="1">
      <c r="A53" s="39"/>
      <c r="B53" s="45"/>
      <c r="C53" s="285" t="s">
        <v>586</v>
      </c>
      <c r="D53" s="285" t="s">
        <v>188</v>
      </c>
      <c r="E53" s="18" t="s">
        <v>19</v>
      </c>
      <c r="F53" s="286">
        <v>1402.3250000000001</v>
      </c>
      <c r="G53" s="39"/>
      <c r="H53" s="45"/>
    </row>
    <row r="54" s="2" customFormat="1" ht="16.8" customHeight="1">
      <c r="A54" s="39"/>
      <c r="B54" s="45"/>
      <c r="C54" s="281" t="s">
        <v>87</v>
      </c>
      <c r="D54" s="282" t="s">
        <v>19</v>
      </c>
      <c r="E54" s="283" t="s">
        <v>19</v>
      </c>
      <c r="F54" s="284">
        <v>251.69200000000001</v>
      </c>
      <c r="G54" s="39"/>
      <c r="H54" s="45"/>
    </row>
    <row r="55" s="2" customFormat="1" ht="16.8" customHeight="1">
      <c r="A55" s="39"/>
      <c r="B55" s="45"/>
      <c r="C55" s="281" t="s">
        <v>89</v>
      </c>
      <c r="D55" s="282" t="s">
        <v>19</v>
      </c>
      <c r="E55" s="283" t="s">
        <v>19</v>
      </c>
      <c r="F55" s="284">
        <v>2643</v>
      </c>
      <c r="G55" s="39"/>
      <c r="H55" s="45"/>
    </row>
    <row r="56" s="2" customFormat="1" ht="16.8" customHeight="1">
      <c r="A56" s="39"/>
      <c r="B56" s="45"/>
      <c r="C56" s="285" t="s">
        <v>19</v>
      </c>
      <c r="D56" s="285" t="s">
        <v>424</v>
      </c>
      <c r="E56" s="18" t="s">
        <v>19</v>
      </c>
      <c r="F56" s="286">
        <v>2643</v>
      </c>
      <c r="G56" s="39"/>
      <c r="H56" s="45"/>
    </row>
    <row r="57" s="2" customFormat="1" ht="16.8" customHeight="1">
      <c r="A57" s="39"/>
      <c r="B57" s="45"/>
      <c r="C57" s="285" t="s">
        <v>89</v>
      </c>
      <c r="D57" s="285" t="s">
        <v>136</v>
      </c>
      <c r="E57" s="18" t="s">
        <v>19</v>
      </c>
      <c r="F57" s="286">
        <v>2643</v>
      </c>
      <c r="G57" s="39"/>
      <c r="H57" s="45"/>
    </row>
    <row r="58" s="2" customFormat="1" ht="16.8" customHeight="1">
      <c r="A58" s="39"/>
      <c r="B58" s="45"/>
      <c r="C58" s="287" t="s">
        <v>587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285" t="s">
        <v>419</v>
      </c>
      <c r="D59" s="285" t="s">
        <v>420</v>
      </c>
      <c r="E59" s="18" t="s">
        <v>126</v>
      </c>
      <c r="F59" s="286">
        <v>2643</v>
      </c>
      <c r="G59" s="39"/>
      <c r="H59" s="45"/>
    </row>
    <row r="60" s="2" customFormat="1" ht="16.8" customHeight="1">
      <c r="A60" s="39"/>
      <c r="B60" s="45"/>
      <c r="C60" s="285" t="s">
        <v>280</v>
      </c>
      <c r="D60" s="285" t="s">
        <v>281</v>
      </c>
      <c r="E60" s="18" t="s">
        <v>126</v>
      </c>
      <c r="F60" s="286">
        <v>3303.75</v>
      </c>
      <c r="G60" s="39"/>
      <c r="H60" s="45"/>
    </row>
    <row r="61" s="2" customFormat="1">
      <c r="A61" s="39"/>
      <c r="B61" s="45"/>
      <c r="C61" s="285" t="s">
        <v>364</v>
      </c>
      <c r="D61" s="285" t="s">
        <v>365</v>
      </c>
      <c r="E61" s="18" t="s">
        <v>126</v>
      </c>
      <c r="F61" s="286">
        <v>3303.75</v>
      </c>
      <c r="G61" s="39"/>
      <c r="H61" s="45"/>
    </row>
    <row r="62" s="2" customFormat="1" ht="16.8" customHeight="1">
      <c r="A62" s="39"/>
      <c r="B62" s="45"/>
      <c r="C62" s="285" t="s">
        <v>369</v>
      </c>
      <c r="D62" s="285" t="s">
        <v>370</v>
      </c>
      <c r="E62" s="18" t="s">
        <v>126</v>
      </c>
      <c r="F62" s="286">
        <v>6343.1999999999998</v>
      </c>
      <c r="G62" s="39"/>
      <c r="H62" s="45"/>
    </row>
    <row r="63" s="2" customFormat="1" ht="16.8" customHeight="1">
      <c r="A63" s="39"/>
      <c r="B63" s="45"/>
      <c r="C63" s="285" t="s">
        <v>377</v>
      </c>
      <c r="D63" s="285" t="s">
        <v>378</v>
      </c>
      <c r="E63" s="18" t="s">
        <v>126</v>
      </c>
      <c r="F63" s="286">
        <v>2788.3649999999998</v>
      </c>
      <c r="G63" s="39"/>
      <c r="H63" s="45"/>
    </row>
    <row r="64" s="2" customFormat="1" ht="16.8" customHeight="1">
      <c r="A64" s="39"/>
      <c r="B64" s="45"/>
      <c r="C64" s="285" t="s">
        <v>406</v>
      </c>
      <c r="D64" s="285" t="s">
        <v>407</v>
      </c>
      <c r="E64" s="18" t="s">
        <v>126</v>
      </c>
      <c r="F64" s="286">
        <v>2788.3649999999998</v>
      </c>
      <c r="G64" s="39"/>
      <c r="H64" s="45"/>
    </row>
    <row r="65" s="2" customFormat="1" ht="16.8" customHeight="1">
      <c r="A65" s="39"/>
      <c r="B65" s="45"/>
      <c r="C65" s="285" t="s">
        <v>412</v>
      </c>
      <c r="D65" s="285" t="s">
        <v>413</v>
      </c>
      <c r="E65" s="18" t="s">
        <v>126</v>
      </c>
      <c r="F65" s="286">
        <v>2761.9349999999999</v>
      </c>
      <c r="G65" s="39"/>
      <c r="H65" s="45"/>
    </row>
    <row r="66" s="2" customFormat="1" ht="7.44" customHeight="1">
      <c r="A66" s="39"/>
      <c r="B66" s="158"/>
      <c r="C66" s="159"/>
      <c r="D66" s="159"/>
      <c r="E66" s="159"/>
      <c r="F66" s="159"/>
      <c r="G66" s="159"/>
      <c r="H66" s="45"/>
    </row>
    <row r="67" s="2" customFormat="1">
      <c r="A67" s="39"/>
      <c r="B67" s="39"/>
      <c r="C67" s="39"/>
      <c r="D67" s="39"/>
      <c r="E67" s="39"/>
      <c r="F67" s="39"/>
      <c r="G67" s="39"/>
      <c r="H67" s="39"/>
    </row>
  </sheetData>
  <sheetProtection sheet="1" formatColumns="0" formatRows="0" objects="1" scenarios="1" spinCount="100000" saltValue="4jSj7ty0TrXReDw6nDGivE9P5A9va0I8mmQ7kjW9YYlzFXFWCZMHKT3YQ4B3cnuW062l7PsBxme5gvVXszyMhw==" hashValue="yfd1JNRGXUqeWHI/yeRdPVyT4tAaZyNYtRNfIxzo9paLQmrpPLgOluMHpOnrJ1Bw0MntfTz77pN4FDmdOAHO4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6" customFormat="1" ht="45" customHeight="1">
      <c r="B3" s="292"/>
      <c r="C3" s="293" t="s">
        <v>588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589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590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591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592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593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594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595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596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597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598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79</v>
      </c>
      <c r="F18" s="299" t="s">
        <v>599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600</v>
      </c>
      <c r="F19" s="299" t="s">
        <v>601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602</v>
      </c>
      <c r="F20" s="299" t="s">
        <v>603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84</v>
      </c>
      <c r="F21" s="299" t="s">
        <v>85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604</v>
      </c>
      <c r="F22" s="299" t="s">
        <v>605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606</v>
      </c>
      <c r="F23" s="299" t="s">
        <v>607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608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609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610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611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612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613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614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615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616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107</v>
      </c>
      <c r="F36" s="299"/>
      <c r="G36" s="299" t="s">
        <v>617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618</v>
      </c>
      <c r="F37" s="299"/>
      <c r="G37" s="299" t="s">
        <v>619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53</v>
      </c>
      <c r="F38" s="299"/>
      <c r="G38" s="299" t="s">
        <v>620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54</v>
      </c>
      <c r="F39" s="299"/>
      <c r="G39" s="299" t="s">
        <v>621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108</v>
      </c>
      <c r="F40" s="299"/>
      <c r="G40" s="299" t="s">
        <v>622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109</v>
      </c>
      <c r="F41" s="299"/>
      <c r="G41" s="299" t="s">
        <v>623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624</v>
      </c>
      <c r="F42" s="299"/>
      <c r="G42" s="299" t="s">
        <v>625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626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627</v>
      </c>
      <c r="F44" s="299"/>
      <c r="G44" s="299" t="s">
        <v>628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111</v>
      </c>
      <c r="F45" s="299"/>
      <c r="G45" s="299" t="s">
        <v>629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630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631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632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633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634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635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636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637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638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639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640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641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642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643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644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645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646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647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648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649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650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651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652</v>
      </c>
      <c r="D76" s="317"/>
      <c r="E76" s="317"/>
      <c r="F76" s="317" t="s">
        <v>653</v>
      </c>
      <c r="G76" s="318"/>
      <c r="H76" s="317" t="s">
        <v>54</v>
      </c>
      <c r="I76" s="317" t="s">
        <v>57</v>
      </c>
      <c r="J76" s="317" t="s">
        <v>654</v>
      </c>
      <c r="K76" s="316"/>
    </row>
    <row r="77" s="1" customFormat="1" ht="17.25" customHeight="1">
      <c r="B77" s="314"/>
      <c r="C77" s="319" t="s">
        <v>655</v>
      </c>
      <c r="D77" s="319"/>
      <c r="E77" s="319"/>
      <c r="F77" s="320" t="s">
        <v>656</v>
      </c>
      <c r="G77" s="321"/>
      <c r="H77" s="319"/>
      <c r="I77" s="319"/>
      <c r="J77" s="319" t="s">
        <v>657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53</v>
      </c>
      <c r="D79" s="324"/>
      <c r="E79" s="324"/>
      <c r="F79" s="325" t="s">
        <v>658</v>
      </c>
      <c r="G79" s="326"/>
      <c r="H79" s="302" t="s">
        <v>659</v>
      </c>
      <c r="I79" s="302" t="s">
        <v>660</v>
      </c>
      <c r="J79" s="302">
        <v>20</v>
      </c>
      <c r="K79" s="316"/>
    </row>
    <row r="80" s="1" customFormat="1" ht="15" customHeight="1">
      <c r="B80" s="314"/>
      <c r="C80" s="302" t="s">
        <v>661</v>
      </c>
      <c r="D80" s="302"/>
      <c r="E80" s="302"/>
      <c r="F80" s="325" t="s">
        <v>658</v>
      </c>
      <c r="G80" s="326"/>
      <c r="H80" s="302" t="s">
        <v>662</v>
      </c>
      <c r="I80" s="302" t="s">
        <v>660</v>
      </c>
      <c r="J80" s="302">
        <v>120</v>
      </c>
      <c r="K80" s="316"/>
    </row>
    <row r="81" s="1" customFormat="1" ht="15" customHeight="1">
      <c r="B81" s="327"/>
      <c r="C81" s="302" t="s">
        <v>663</v>
      </c>
      <c r="D81" s="302"/>
      <c r="E81" s="302"/>
      <c r="F81" s="325" t="s">
        <v>664</v>
      </c>
      <c r="G81" s="326"/>
      <c r="H81" s="302" t="s">
        <v>665</v>
      </c>
      <c r="I81" s="302" t="s">
        <v>660</v>
      </c>
      <c r="J81" s="302">
        <v>50</v>
      </c>
      <c r="K81" s="316"/>
    </row>
    <row r="82" s="1" customFormat="1" ht="15" customHeight="1">
      <c r="B82" s="327"/>
      <c r="C82" s="302" t="s">
        <v>666</v>
      </c>
      <c r="D82" s="302"/>
      <c r="E82" s="302"/>
      <c r="F82" s="325" t="s">
        <v>658</v>
      </c>
      <c r="G82" s="326"/>
      <c r="H82" s="302" t="s">
        <v>667</v>
      </c>
      <c r="I82" s="302" t="s">
        <v>668</v>
      </c>
      <c r="J82" s="302"/>
      <c r="K82" s="316"/>
    </row>
    <row r="83" s="1" customFormat="1" ht="15" customHeight="1">
      <c r="B83" s="327"/>
      <c r="C83" s="328" t="s">
        <v>669</v>
      </c>
      <c r="D83" s="328"/>
      <c r="E83" s="328"/>
      <c r="F83" s="329" t="s">
        <v>664</v>
      </c>
      <c r="G83" s="328"/>
      <c r="H83" s="328" t="s">
        <v>670</v>
      </c>
      <c r="I83" s="328" t="s">
        <v>660</v>
      </c>
      <c r="J83" s="328">
        <v>15</v>
      </c>
      <c r="K83" s="316"/>
    </row>
    <row r="84" s="1" customFormat="1" ht="15" customHeight="1">
      <c r="B84" s="327"/>
      <c r="C84" s="328" t="s">
        <v>671</v>
      </c>
      <c r="D84" s="328"/>
      <c r="E84" s="328"/>
      <c r="F84" s="329" t="s">
        <v>664</v>
      </c>
      <c r="G84" s="328"/>
      <c r="H84" s="328" t="s">
        <v>672</v>
      </c>
      <c r="I84" s="328" t="s">
        <v>660</v>
      </c>
      <c r="J84" s="328">
        <v>15</v>
      </c>
      <c r="K84" s="316"/>
    </row>
    <row r="85" s="1" customFormat="1" ht="15" customHeight="1">
      <c r="B85" s="327"/>
      <c r="C85" s="328" t="s">
        <v>673</v>
      </c>
      <c r="D85" s="328"/>
      <c r="E85" s="328"/>
      <c r="F85" s="329" t="s">
        <v>664</v>
      </c>
      <c r="G85" s="328"/>
      <c r="H85" s="328" t="s">
        <v>674</v>
      </c>
      <c r="I85" s="328" t="s">
        <v>660</v>
      </c>
      <c r="J85" s="328">
        <v>20</v>
      </c>
      <c r="K85" s="316"/>
    </row>
    <row r="86" s="1" customFormat="1" ht="15" customHeight="1">
      <c r="B86" s="327"/>
      <c r="C86" s="328" t="s">
        <v>675</v>
      </c>
      <c r="D86" s="328"/>
      <c r="E86" s="328"/>
      <c r="F86" s="329" t="s">
        <v>664</v>
      </c>
      <c r="G86" s="328"/>
      <c r="H86" s="328" t="s">
        <v>676</v>
      </c>
      <c r="I86" s="328" t="s">
        <v>660</v>
      </c>
      <c r="J86" s="328">
        <v>20</v>
      </c>
      <c r="K86" s="316"/>
    </row>
    <row r="87" s="1" customFormat="1" ht="15" customHeight="1">
      <c r="B87" s="327"/>
      <c r="C87" s="302" t="s">
        <v>677</v>
      </c>
      <c r="D87" s="302"/>
      <c r="E87" s="302"/>
      <c r="F87" s="325" t="s">
        <v>664</v>
      </c>
      <c r="G87" s="326"/>
      <c r="H87" s="302" t="s">
        <v>678</v>
      </c>
      <c r="I87" s="302" t="s">
        <v>660</v>
      </c>
      <c r="J87" s="302">
        <v>50</v>
      </c>
      <c r="K87" s="316"/>
    </row>
    <row r="88" s="1" customFormat="1" ht="15" customHeight="1">
      <c r="B88" s="327"/>
      <c r="C88" s="302" t="s">
        <v>679</v>
      </c>
      <c r="D88" s="302"/>
      <c r="E88" s="302"/>
      <c r="F88" s="325" t="s">
        <v>664</v>
      </c>
      <c r="G88" s="326"/>
      <c r="H88" s="302" t="s">
        <v>680</v>
      </c>
      <c r="I88" s="302" t="s">
        <v>660</v>
      </c>
      <c r="J88" s="302">
        <v>20</v>
      </c>
      <c r="K88" s="316"/>
    </row>
    <row r="89" s="1" customFormat="1" ht="15" customHeight="1">
      <c r="B89" s="327"/>
      <c r="C89" s="302" t="s">
        <v>681</v>
      </c>
      <c r="D89" s="302"/>
      <c r="E89" s="302"/>
      <c r="F89" s="325" t="s">
        <v>664</v>
      </c>
      <c r="G89" s="326"/>
      <c r="H89" s="302" t="s">
        <v>682</v>
      </c>
      <c r="I89" s="302" t="s">
        <v>660</v>
      </c>
      <c r="J89" s="302">
        <v>20</v>
      </c>
      <c r="K89" s="316"/>
    </row>
    <row r="90" s="1" customFormat="1" ht="15" customHeight="1">
      <c r="B90" s="327"/>
      <c r="C90" s="302" t="s">
        <v>683</v>
      </c>
      <c r="D90" s="302"/>
      <c r="E90" s="302"/>
      <c r="F90" s="325" t="s">
        <v>664</v>
      </c>
      <c r="G90" s="326"/>
      <c r="H90" s="302" t="s">
        <v>684</v>
      </c>
      <c r="I90" s="302" t="s">
        <v>660</v>
      </c>
      <c r="J90" s="302">
        <v>50</v>
      </c>
      <c r="K90" s="316"/>
    </row>
    <row r="91" s="1" customFormat="1" ht="15" customHeight="1">
      <c r="B91" s="327"/>
      <c r="C91" s="302" t="s">
        <v>685</v>
      </c>
      <c r="D91" s="302"/>
      <c r="E91" s="302"/>
      <c r="F91" s="325" t="s">
        <v>664</v>
      </c>
      <c r="G91" s="326"/>
      <c r="H91" s="302" t="s">
        <v>685</v>
      </c>
      <c r="I91" s="302" t="s">
        <v>660</v>
      </c>
      <c r="J91" s="302">
        <v>50</v>
      </c>
      <c r="K91" s="316"/>
    </row>
    <row r="92" s="1" customFormat="1" ht="15" customHeight="1">
      <c r="B92" s="327"/>
      <c r="C92" s="302" t="s">
        <v>686</v>
      </c>
      <c r="D92" s="302"/>
      <c r="E92" s="302"/>
      <c r="F92" s="325" t="s">
        <v>664</v>
      </c>
      <c r="G92" s="326"/>
      <c r="H92" s="302" t="s">
        <v>687</v>
      </c>
      <c r="I92" s="302" t="s">
        <v>660</v>
      </c>
      <c r="J92" s="302">
        <v>255</v>
      </c>
      <c r="K92" s="316"/>
    </row>
    <row r="93" s="1" customFormat="1" ht="15" customHeight="1">
      <c r="B93" s="327"/>
      <c r="C93" s="302" t="s">
        <v>688</v>
      </c>
      <c r="D93" s="302"/>
      <c r="E93" s="302"/>
      <c r="F93" s="325" t="s">
        <v>658</v>
      </c>
      <c r="G93" s="326"/>
      <c r="H93" s="302" t="s">
        <v>689</v>
      </c>
      <c r="I93" s="302" t="s">
        <v>690</v>
      </c>
      <c r="J93" s="302"/>
      <c r="K93" s="316"/>
    </row>
    <row r="94" s="1" customFormat="1" ht="15" customHeight="1">
      <c r="B94" s="327"/>
      <c r="C94" s="302" t="s">
        <v>691</v>
      </c>
      <c r="D94" s="302"/>
      <c r="E94" s="302"/>
      <c r="F94" s="325" t="s">
        <v>658</v>
      </c>
      <c r="G94" s="326"/>
      <c r="H94" s="302" t="s">
        <v>692</v>
      </c>
      <c r="I94" s="302" t="s">
        <v>693</v>
      </c>
      <c r="J94" s="302"/>
      <c r="K94" s="316"/>
    </row>
    <row r="95" s="1" customFormat="1" ht="15" customHeight="1">
      <c r="B95" s="327"/>
      <c r="C95" s="302" t="s">
        <v>694</v>
      </c>
      <c r="D95" s="302"/>
      <c r="E95" s="302"/>
      <c r="F95" s="325" t="s">
        <v>658</v>
      </c>
      <c r="G95" s="326"/>
      <c r="H95" s="302" t="s">
        <v>694</v>
      </c>
      <c r="I95" s="302" t="s">
        <v>693</v>
      </c>
      <c r="J95" s="302"/>
      <c r="K95" s="316"/>
    </row>
    <row r="96" s="1" customFormat="1" ht="15" customHeight="1">
      <c r="B96" s="327"/>
      <c r="C96" s="302" t="s">
        <v>38</v>
      </c>
      <c r="D96" s="302"/>
      <c r="E96" s="302"/>
      <c r="F96" s="325" t="s">
        <v>658</v>
      </c>
      <c r="G96" s="326"/>
      <c r="H96" s="302" t="s">
        <v>695</v>
      </c>
      <c r="I96" s="302" t="s">
        <v>693</v>
      </c>
      <c r="J96" s="302"/>
      <c r="K96" s="316"/>
    </row>
    <row r="97" s="1" customFormat="1" ht="15" customHeight="1">
      <c r="B97" s="327"/>
      <c r="C97" s="302" t="s">
        <v>48</v>
      </c>
      <c r="D97" s="302"/>
      <c r="E97" s="302"/>
      <c r="F97" s="325" t="s">
        <v>658</v>
      </c>
      <c r="G97" s="326"/>
      <c r="H97" s="302" t="s">
        <v>696</v>
      </c>
      <c r="I97" s="302" t="s">
        <v>693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697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652</v>
      </c>
      <c r="D103" s="317"/>
      <c r="E103" s="317"/>
      <c r="F103" s="317" t="s">
        <v>653</v>
      </c>
      <c r="G103" s="318"/>
      <c r="H103" s="317" t="s">
        <v>54</v>
      </c>
      <c r="I103" s="317" t="s">
        <v>57</v>
      </c>
      <c r="J103" s="317" t="s">
        <v>654</v>
      </c>
      <c r="K103" s="316"/>
    </row>
    <row r="104" s="1" customFormat="1" ht="17.25" customHeight="1">
      <c r="B104" s="314"/>
      <c r="C104" s="319" t="s">
        <v>655</v>
      </c>
      <c r="D104" s="319"/>
      <c r="E104" s="319"/>
      <c r="F104" s="320" t="s">
        <v>656</v>
      </c>
      <c r="G104" s="321"/>
      <c r="H104" s="319"/>
      <c r="I104" s="319"/>
      <c r="J104" s="319" t="s">
        <v>657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53</v>
      </c>
      <c r="D106" s="324"/>
      <c r="E106" s="324"/>
      <c r="F106" s="325" t="s">
        <v>658</v>
      </c>
      <c r="G106" s="302"/>
      <c r="H106" s="302" t="s">
        <v>698</v>
      </c>
      <c r="I106" s="302" t="s">
        <v>660</v>
      </c>
      <c r="J106" s="302">
        <v>20</v>
      </c>
      <c r="K106" s="316"/>
    </row>
    <row r="107" s="1" customFormat="1" ht="15" customHeight="1">
      <c r="B107" s="314"/>
      <c r="C107" s="302" t="s">
        <v>661</v>
      </c>
      <c r="D107" s="302"/>
      <c r="E107" s="302"/>
      <c r="F107" s="325" t="s">
        <v>658</v>
      </c>
      <c r="G107" s="302"/>
      <c r="H107" s="302" t="s">
        <v>698</v>
      </c>
      <c r="I107" s="302" t="s">
        <v>660</v>
      </c>
      <c r="J107" s="302">
        <v>120</v>
      </c>
      <c r="K107" s="316"/>
    </row>
    <row r="108" s="1" customFormat="1" ht="15" customHeight="1">
      <c r="B108" s="327"/>
      <c r="C108" s="302" t="s">
        <v>663</v>
      </c>
      <c r="D108" s="302"/>
      <c r="E108" s="302"/>
      <c r="F108" s="325" t="s">
        <v>664</v>
      </c>
      <c r="G108" s="302"/>
      <c r="H108" s="302" t="s">
        <v>698</v>
      </c>
      <c r="I108" s="302" t="s">
        <v>660</v>
      </c>
      <c r="J108" s="302">
        <v>50</v>
      </c>
      <c r="K108" s="316"/>
    </row>
    <row r="109" s="1" customFormat="1" ht="15" customHeight="1">
      <c r="B109" s="327"/>
      <c r="C109" s="302" t="s">
        <v>666</v>
      </c>
      <c r="D109" s="302"/>
      <c r="E109" s="302"/>
      <c r="F109" s="325" t="s">
        <v>658</v>
      </c>
      <c r="G109" s="302"/>
      <c r="H109" s="302" t="s">
        <v>698</v>
      </c>
      <c r="I109" s="302" t="s">
        <v>668</v>
      </c>
      <c r="J109" s="302"/>
      <c r="K109" s="316"/>
    </row>
    <row r="110" s="1" customFormat="1" ht="15" customHeight="1">
      <c r="B110" s="327"/>
      <c r="C110" s="302" t="s">
        <v>677</v>
      </c>
      <c r="D110" s="302"/>
      <c r="E110" s="302"/>
      <c r="F110" s="325" t="s">
        <v>664</v>
      </c>
      <c r="G110" s="302"/>
      <c r="H110" s="302" t="s">
        <v>698</v>
      </c>
      <c r="I110" s="302" t="s">
        <v>660</v>
      </c>
      <c r="J110" s="302">
        <v>50</v>
      </c>
      <c r="K110" s="316"/>
    </row>
    <row r="111" s="1" customFormat="1" ht="15" customHeight="1">
      <c r="B111" s="327"/>
      <c r="C111" s="302" t="s">
        <v>685</v>
      </c>
      <c r="D111" s="302"/>
      <c r="E111" s="302"/>
      <c r="F111" s="325" t="s">
        <v>664</v>
      </c>
      <c r="G111" s="302"/>
      <c r="H111" s="302" t="s">
        <v>698</v>
      </c>
      <c r="I111" s="302" t="s">
        <v>660</v>
      </c>
      <c r="J111" s="302">
        <v>50</v>
      </c>
      <c r="K111" s="316"/>
    </row>
    <row r="112" s="1" customFormat="1" ht="15" customHeight="1">
      <c r="B112" s="327"/>
      <c r="C112" s="302" t="s">
        <v>683</v>
      </c>
      <c r="D112" s="302"/>
      <c r="E112" s="302"/>
      <c r="F112" s="325" t="s">
        <v>664</v>
      </c>
      <c r="G112" s="302"/>
      <c r="H112" s="302" t="s">
        <v>698</v>
      </c>
      <c r="I112" s="302" t="s">
        <v>660</v>
      </c>
      <c r="J112" s="302">
        <v>50</v>
      </c>
      <c r="K112" s="316"/>
    </row>
    <row r="113" s="1" customFormat="1" ht="15" customHeight="1">
      <c r="B113" s="327"/>
      <c r="C113" s="302" t="s">
        <v>53</v>
      </c>
      <c r="D113" s="302"/>
      <c r="E113" s="302"/>
      <c r="F113" s="325" t="s">
        <v>658</v>
      </c>
      <c r="G113" s="302"/>
      <c r="H113" s="302" t="s">
        <v>699</v>
      </c>
      <c r="I113" s="302" t="s">
        <v>660</v>
      </c>
      <c r="J113" s="302">
        <v>20</v>
      </c>
      <c r="K113" s="316"/>
    </row>
    <row r="114" s="1" customFormat="1" ht="15" customHeight="1">
      <c r="B114" s="327"/>
      <c r="C114" s="302" t="s">
        <v>700</v>
      </c>
      <c r="D114" s="302"/>
      <c r="E114" s="302"/>
      <c r="F114" s="325" t="s">
        <v>658</v>
      </c>
      <c r="G114" s="302"/>
      <c r="H114" s="302" t="s">
        <v>701</v>
      </c>
      <c r="I114" s="302" t="s">
        <v>660</v>
      </c>
      <c r="J114" s="302">
        <v>120</v>
      </c>
      <c r="K114" s="316"/>
    </row>
    <row r="115" s="1" customFormat="1" ht="15" customHeight="1">
      <c r="B115" s="327"/>
      <c r="C115" s="302" t="s">
        <v>38</v>
      </c>
      <c r="D115" s="302"/>
      <c r="E115" s="302"/>
      <c r="F115" s="325" t="s">
        <v>658</v>
      </c>
      <c r="G115" s="302"/>
      <c r="H115" s="302" t="s">
        <v>702</v>
      </c>
      <c r="I115" s="302" t="s">
        <v>693</v>
      </c>
      <c r="J115" s="302"/>
      <c r="K115" s="316"/>
    </row>
    <row r="116" s="1" customFormat="1" ht="15" customHeight="1">
      <c r="B116" s="327"/>
      <c r="C116" s="302" t="s">
        <v>48</v>
      </c>
      <c r="D116" s="302"/>
      <c r="E116" s="302"/>
      <c r="F116" s="325" t="s">
        <v>658</v>
      </c>
      <c r="G116" s="302"/>
      <c r="H116" s="302" t="s">
        <v>703</v>
      </c>
      <c r="I116" s="302" t="s">
        <v>693</v>
      </c>
      <c r="J116" s="302"/>
      <c r="K116" s="316"/>
    </row>
    <row r="117" s="1" customFormat="1" ht="15" customHeight="1">
      <c r="B117" s="327"/>
      <c r="C117" s="302" t="s">
        <v>57</v>
      </c>
      <c r="D117" s="302"/>
      <c r="E117" s="302"/>
      <c r="F117" s="325" t="s">
        <v>658</v>
      </c>
      <c r="G117" s="302"/>
      <c r="H117" s="302" t="s">
        <v>704</v>
      </c>
      <c r="I117" s="302" t="s">
        <v>705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706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652</v>
      </c>
      <c r="D123" s="317"/>
      <c r="E123" s="317"/>
      <c r="F123" s="317" t="s">
        <v>653</v>
      </c>
      <c r="G123" s="318"/>
      <c r="H123" s="317" t="s">
        <v>54</v>
      </c>
      <c r="I123" s="317" t="s">
        <v>57</v>
      </c>
      <c r="J123" s="317" t="s">
        <v>654</v>
      </c>
      <c r="K123" s="346"/>
    </row>
    <row r="124" s="1" customFormat="1" ht="17.25" customHeight="1">
      <c r="B124" s="345"/>
      <c r="C124" s="319" t="s">
        <v>655</v>
      </c>
      <c r="D124" s="319"/>
      <c r="E124" s="319"/>
      <c r="F124" s="320" t="s">
        <v>656</v>
      </c>
      <c r="G124" s="321"/>
      <c r="H124" s="319"/>
      <c r="I124" s="319"/>
      <c r="J124" s="319" t="s">
        <v>657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661</v>
      </c>
      <c r="D126" s="324"/>
      <c r="E126" s="324"/>
      <c r="F126" s="325" t="s">
        <v>658</v>
      </c>
      <c r="G126" s="302"/>
      <c r="H126" s="302" t="s">
        <v>698</v>
      </c>
      <c r="I126" s="302" t="s">
        <v>660</v>
      </c>
      <c r="J126" s="302">
        <v>120</v>
      </c>
      <c r="K126" s="350"/>
    </row>
    <row r="127" s="1" customFormat="1" ht="15" customHeight="1">
      <c r="B127" s="347"/>
      <c r="C127" s="302" t="s">
        <v>707</v>
      </c>
      <c r="D127" s="302"/>
      <c r="E127" s="302"/>
      <c r="F127" s="325" t="s">
        <v>658</v>
      </c>
      <c r="G127" s="302"/>
      <c r="H127" s="302" t="s">
        <v>708</v>
      </c>
      <c r="I127" s="302" t="s">
        <v>660</v>
      </c>
      <c r="J127" s="302" t="s">
        <v>709</v>
      </c>
      <c r="K127" s="350"/>
    </row>
    <row r="128" s="1" customFormat="1" ht="15" customHeight="1">
      <c r="B128" s="347"/>
      <c r="C128" s="302" t="s">
        <v>606</v>
      </c>
      <c r="D128" s="302"/>
      <c r="E128" s="302"/>
      <c r="F128" s="325" t="s">
        <v>658</v>
      </c>
      <c r="G128" s="302"/>
      <c r="H128" s="302" t="s">
        <v>710</v>
      </c>
      <c r="I128" s="302" t="s">
        <v>660</v>
      </c>
      <c r="J128" s="302" t="s">
        <v>709</v>
      </c>
      <c r="K128" s="350"/>
    </row>
    <row r="129" s="1" customFormat="1" ht="15" customHeight="1">
      <c r="B129" s="347"/>
      <c r="C129" s="302" t="s">
        <v>669</v>
      </c>
      <c r="D129" s="302"/>
      <c r="E129" s="302"/>
      <c r="F129" s="325" t="s">
        <v>664</v>
      </c>
      <c r="G129" s="302"/>
      <c r="H129" s="302" t="s">
        <v>670</v>
      </c>
      <c r="I129" s="302" t="s">
        <v>660</v>
      </c>
      <c r="J129" s="302">
        <v>15</v>
      </c>
      <c r="K129" s="350"/>
    </row>
    <row r="130" s="1" customFormat="1" ht="15" customHeight="1">
      <c r="B130" s="347"/>
      <c r="C130" s="328" t="s">
        <v>671</v>
      </c>
      <c r="D130" s="328"/>
      <c r="E130" s="328"/>
      <c r="F130" s="329" t="s">
        <v>664</v>
      </c>
      <c r="G130" s="328"/>
      <c r="H130" s="328" t="s">
        <v>672</v>
      </c>
      <c r="I130" s="328" t="s">
        <v>660</v>
      </c>
      <c r="J130" s="328">
        <v>15</v>
      </c>
      <c r="K130" s="350"/>
    </row>
    <row r="131" s="1" customFormat="1" ht="15" customHeight="1">
      <c r="B131" s="347"/>
      <c r="C131" s="328" t="s">
        <v>673</v>
      </c>
      <c r="D131" s="328"/>
      <c r="E131" s="328"/>
      <c r="F131" s="329" t="s">
        <v>664</v>
      </c>
      <c r="G131" s="328"/>
      <c r="H131" s="328" t="s">
        <v>674</v>
      </c>
      <c r="I131" s="328" t="s">
        <v>660</v>
      </c>
      <c r="J131" s="328">
        <v>20</v>
      </c>
      <c r="K131" s="350"/>
    </row>
    <row r="132" s="1" customFormat="1" ht="15" customHeight="1">
      <c r="B132" s="347"/>
      <c r="C132" s="328" t="s">
        <v>675</v>
      </c>
      <c r="D132" s="328"/>
      <c r="E132" s="328"/>
      <c r="F132" s="329" t="s">
        <v>664</v>
      </c>
      <c r="G132" s="328"/>
      <c r="H132" s="328" t="s">
        <v>676</v>
      </c>
      <c r="I132" s="328" t="s">
        <v>660</v>
      </c>
      <c r="J132" s="328">
        <v>20</v>
      </c>
      <c r="K132" s="350"/>
    </row>
    <row r="133" s="1" customFormat="1" ht="15" customHeight="1">
      <c r="B133" s="347"/>
      <c r="C133" s="302" t="s">
        <v>663</v>
      </c>
      <c r="D133" s="302"/>
      <c r="E133" s="302"/>
      <c r="F133" s="325" t="s">
        <v>664</v>
      </c>
      <c r="G133" s="302"/>
      <c r="H133" s="302" t="s">
        <v>698</v>
      </c>
      <c r="I133" s="302" t="s">
        <v>660</v>
      </c>
      <c r="J133" s="302">
        <v>50</v>
      </c>
      <c r="K133" s="350"/>
    </row>
    <row r="134" s="1" customFormat="1" ht="15" customHeight="1">
      <c r="B134" s="347"/>
      <c r="C134" s="302" t="s">
        <v>677</v>
      </c>
      <c r="D134" s="302"/>
      <c r="E134" s="302"/>
      <c r="F134" s="325" t="s">
        <v>664</v>
      </c>
      <c r="G134" s="302"/>
      <c r="H134" s="302" t="s">
        <v>698</v>
      </c>
      <c r="I134" s="302" t="s">
        <v>660</v>
      </c>
      <c r="J134" s="302">
        <v>50</v>
      </c>
      <c r="K134" s="350"/>
    </row>
    <row r="135" s="1" customFormat="1" ht="15" customHeight="1">
      <c r="B135" s="347"/>
      <c r="C135" s="302" t="s">
        <v>683</v>
      </c>
      <c r="D135" s="302"/>
      <c r="E135" s="302"/>
      <c r="F135" s="325" t="s">
        <v>664</v>
      </c>
      <c r="G135" s="302"/>
      <c r="H135" s="302" t="s">
        <v>698</v>
      </c>
      <c r="I135" s="302" t="s">
        <v>660</v>
      </c>
      <c r="J135" s="302">
        <v>50</v>
      </c>
      <c r="K135" s="350"/>
    </row>
    <row r="136" s="1" customFormat="1" ht="15" customHeight="1">
      <c r="B136" s="347"/>
      <c r="C136" s="302" t="s">
        <v>685</v>
      </c>
      <c r="D136" s="302"/>
      <c r="E136" s="302"/>
      <c r="F136" s="325" t="s">
        <v>664</v>
      </c>
      <c r="G136" s="302"/>
      <c r="H136" s="302" t="s">
        <v>698</v>
      </c>
      <c r="I136" s="302" t="s">
        <v>660</v>
      </c>
      <c r="J136" s="302">
        <v>50</v>
      </c>
      <c r="K136" s="350"/>
    </row>
    <row r="137" s="1" customFormat="1" ht="15" customHeight="1">
      <c r="B137" s="347"/>
      <c r="C137" s="302" t="s">
        <v>686</v>
      </c>
      <c r="D137" s="302"/>
      <c r="E137" s="302"/>
      <c r="F137" s="325" t="s">
        <v>664</v>
      </c>
      <c r="G137" s="302"/>
      <c r="H137" s="302" t="s">
        <v>711</v>
      </c>
      <c r="I137" s="302" t="s">
        <v>660</v>
      </c>
      <c r="J137" s="302">
        <v>255</v>
      </c>
      <c r="K137" s="350"/>
    </row>
    <row r="138" s="1" customFormat="1" ht="15" customHeight="1">
      <c r="B138" s="347"/>
      <c r="C138" s="302" t="s">
        <v>688</v>
      </c>
      <c r="D138" s="302"/>
      <c r="E138" s="302"/>
      <c r="F138" s="325" t="s">
        <v>658</v>
      </c>
      <c r="G138" s="302"/>
      <c r="H138" s="302" t="s">
        <v>712</v>
      </c>
      <c r="I138" s="302" t="s">
        <v>690</v>
      </c>
      <c r="J138" s="302"/>
      <c r="K138" s="350"/>
    </row>
    <row r="139" s="1" customFormat="1" ht="15" customHeight="1">
      <c r="B139" s="347"/>
      <c r="C139" s="302" t="s">
        <v>691</v>
      </c>
      <c r="D139" s="302"/>
      <c r="E139" s="302"/>
      <c r="F139" s="325" t="s">
        <v>658</v>
      </c>
      <c r="G139" s="302"/>
      <c r="H139" s="302" t="s">
        <v>713</v>
      </c>
      <c r="I139" s="302" t="s">
        <v>693</v>
      </c>
      <c r="J139" s="302"/>
      <c r="K139" s="350"/>
    </row>
    <row r="140" s="1" customFormat="1" ht="15" customHeight="1">
      <c r="B140" s="347"/>
      <c r="C140" s="302" t="s">
        <v>694</v>
      </c>
      <c r="D140" s="302"/>
      <c r="E140" s="302"/>
      <c r="F140" s="325" t="s">
        <v>658</v>
      </c>
      <c r="G140" s="302"/>
      <c r="H140" s="302" t="s">
        <v>694</v>
      </c>
      <c r="I140" s="302" t="s">
        <v>693</v>
      </c>
      <c r="J140" s="302"/>
      <c r="K140" s="350"/>
    </row>
    <row r="141" s="1" customFormat="1" ht="15" customHeight="1">
      <c r="B141" s="347"/>
      <c r="C141" s="302" t="s">
        <v>38</v>
      </c>
      <c r="D141" s="302"/>
      <c r="E141" s="302"/>
      <c r="F141" s="325" t="s">
        <v>658</v>
      </c>
      <c r="G141" s="302"/>
      <c r="H141" s="302" t="s">
        <v>714</v>
      </c>
      <c r="I141" s="302" t="s">
        <v>693</v>
      </c>
      <c r="J141" s="302"/>
      <c r="K141" s="350"/>
    </row>
    <row r="142" s="1" customFormat="1" ht="15" customHeight="1">
      <c r="B142" s="347"/>
      <c r="C142" s="302" t="s">
        <v>715</v>
      </c>
      <c r="D142" s="302"/>
      <c r="E142" s="302"/>
      <c r="F142" s="325" t="s">
        <v>658</v>
      </c>
      <c r="G142" s="302"/>
      <c r="H142" s="302" t="s">
        <v>716</v>
      </c>
      <c r="I142" s="302" t="s">
        <v>693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717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652</v>
      </c>
      <c r="D148" s="317"/>
      <c r="E148" s="317"/>
      <c r="F148" s="317" t="s">
        <v>653</v>
      </c>
      <c r="G148" s="318"/>
      <c r="H148" s="317" t="s">
        <v>54</v>
      </c>
      <c r="I148" s="317" t="s">
        <v>57</v>
      </c>
      <c r="J148" s="317" t="s">
        <v>654</v>
      </c>
      <c r="K148" s="316"/>
    </row>
    <row r="149" s="1" customFormat="1" ht="17.25" customHeight="1">
      <c r="B149" s="314"/>
      <c r="C149" s="319" t="s">
        <v>655</v>
      </c>
      <c r="D149" s="319"/>
      <c r="E149" s="319"/>
      <c r="F149" s="320" t="s">
        <v>656</v>
      </c>
      <c r="G149" s="321"/>
      <c r="H149" s="319"/>
      <c r="I149" s="319"/>
      <c r="J149" s="319" t="s">
        <v>657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661</v>
      </c>
      <c r="D151" s="302"/>
      <c r="E151" s="302"/>
      <c r="F151" s="355" t="s">
        <v>658</v>
      </c>
      <c r="G151" s="302"/>
      <c r="H151" s="354" t="s">
        <v>698</v>
      </c>
      <c r="I151" s="354" t="s">
        <v>660</v>
      </c>
      <c r="J151" s="354">
        <v>120</v>
      </c>
      <c r="K151" s="350"/>
    </row>
    <row r="152" s="1" customFormat="1" ht="15" customHeight="1">
      <c r="B152" s="327"/>
      <c r="C152" s="354" t="s">
        <v>707</v>
      </c>
      <c r="D152" s="302"/>
      <c r="E152" s="302"/>
      <c r="F152" s="355" t="s">
        <v>658</v>
      </c>
      <c r="G152" s="302"/>
      <c r="H152" s="354" t="s">
        <v>718</v>
      </c>
      <c r="I152" s="354" t="s">
        <v>660</v>
      </c>
      <c r="J152" s="354" t="s">
        <v>709</v>
      </c>
      <c r="K152" s="350"/>
    </row>
    <row r="153" s="1" customFormat="1" ht="15" customHeight="1">
      <c r="B153" s="327"/>
      <c r="C153" s="354" t="s">
        <v>606</v>
      </c>
      <c r="D153" s="302"/>
      <c r="E153" s="302"/>
      <c r="F153" s="355" t="s">
        <v>658</v>
      </c>
      <c r="G153" s="302"/>
      <c r="H153" s="354" t="s">
        <v>719</v>
      </c>
      <c r="I153" s="354" t="s">
        <v>660</v>
      </c>
      <c r="J153" s="354" t="s">
        <v>709</v>
      </c>
      <c r="K153" s="350"/>
    </row>
    <row r="154" s="1" customFormat="1" ht="15" customHeight="1">
      <c r="B154" s="327"/>
      <c r="C154" s="354" t="s">
        <v>663</v>
      </c>
      <c r="D154" s="302"/>
      <c r="E154" s="302"/>
      <c r="F154" s="355" t="s">
        <v>664</v>
      </c>
      <c r="G154" s="302"/>
      <c r="H154" s="354" t="s">
        <v>698</v>
      </c>
      <c r="I154" s="354" t="s">
        <v>660</v>
      </c>
      <c r="J154" s="354">
        <v>50</v>
      </c>
      <c r="K154" s="350"/>
    </row>
    <row r="155" s="1" customFormat="1" ht="15" customHeight="1">
      <c r="B155" s="327"/>
      <c r="C155" s="354" t="s">
        <v>666</v>
      </c>
      <c r="D155" s="302"/>
      <c r="E155" s="302"/>
      <c r="F155" s="355" t="s">
        <v>658</v>
      </c>
      <c r="G155" s="302"/>
      <c r="H155" s="354" t="s">
        <v>698</v>
      </c>
      <c r="I155" s="354" t="s">
        <v>668</v>
      </c>
      <c r="J155" s="354"/>
      <c r="K155" s="350"/>
    </row>
    <row r="156" s="1" customFormat="1" ht="15" customHeight="1">
      <c r="B156" s="327"/>
      <c r="C156" s="354" t="s">
        <v>677</v>
      </c>
      <c r="D156" s="302"/>
      <c r="E156" s="302"/>
      <c r="F156" s="355" t="s">
        <v>664</v>
      </c>
      <c r="G156" s="302"/>
      <c r="H156" s="354" t="s">
        <v>698</v>
      </c>
      <c r="I156" s="354" t="s">
        <v>660</v>
      </c>
      <c r="J156" s="354">
        <v>50</v>
      </c>
      <c r="K156" s="350"/>
    </row>
    <row r="157" s="1" customFormat="1" ht="15" customHeight="1">
      <c r="B157" s="327"/>
      <c r="C157" s="354" t="s">
        <v>685</v>
      </c>
      <c r="D157" s="302"/>
      <c r="E157" s="302"/>
      <c r="F157" s="355" t="s">
        <v>664</v>
      </c>
      <c r="G157" s="302"/>
      <c r="H157" s="354" t="s">
        <v>698</v>
      </c>
      <c r="I157" s="354" t="s">
        <v>660</v>
      </c>
      <c r="J157" s="354">
        <v>50</v>
      </c>
      <c r="K157" s="350"/>
    </row>
    <row r="158" s="1" customFormat="1" ht="15" customHeight="1">
      <c r="B158" s="327"/>
      <c r="C158" s="354" t="s">
        <v>683</v>
      </c>
      <c r="D158" s="302"/>
      <c r="E158" s="302"/>
      <c r="F158" s="355" t="s">
        <v>664</v>
      </c>
      <c r="G158" s="302"/>
      <c r="H158" s="354" t="s">
        <v>698</v>
      </c>
      <c r="I158" s="354" t="s">
        <v>660</v>
      </c>
      <c r="J158" s="354">
        <v>50</v>
      </c>
      <c r="K158" s="350"/>
    </row>
    <row r="159" s="1" customFormat="1" ht="15" customHeight="1">
      <c r="B159" s="327"/>
      <c r="C159" s="354" t="s">
        <v>96</v>
      </c>
      <c r="D159" s="302"/>
      <c r="E159" s="302"/>
      <c r="F159" s="355" t="s">
        <v>658</v>
      </c>
      <c r="G159" s="302"/>
      <c r="H159" s="354" t="s">
        <v>720</v>
      </c>
      <c r="I159" s="354" t="s">
        <v>660</v>
      </c>
      <c r="J159" s="354" t="s">
        <v>721</v>
      </c>
      <c r="K159" s="350"/>
    </row>
    <row r="160" s="1" customFormat="1" ht="15" customHeight="1">
      <c r="B160" s="327"/>
      <c r="C160" s="354" t="s">
        <v>722</v>
      </c>
      <c r="D160" s="302"/>
      <c r="E160" s="302"/>
      <c r="F160" s="355" t="s">
        <v>658</v>
      </c>
      <c r="G160" s="302"/>
      <c r="H160" s="354" t="s">
        <v>723</v>
      </c>
      <c r="I160" s="354" t="s">
        <v>693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724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652</v>
      </c>
      <c r="D166" s="317"/>
      <c r="E166" s="317"/>
      <c r="F166" s="317" t="s">
        <v>653</v>
      </c>
      <c r="G166" s="359"/>
      <c r="H166" s="360" t="s">
        <v>54</v>
      </c>
      <c r="I166" s="360" t="s">
        <v>57</v>
      </c>
      <c r="J166" s="317" t="s">
        <v>654</v>
      </c>
      <c r="K166" s="294"/>
    </row>
    <row r="167" s="1" customFormat="1" ht="17.25" customHeight="1">
      <c r="B167" s="295"/>
      <c r="C167" s="319" t="s">
        <v>655</v>
      </c>
      <c r="D167" s="319"/>
      <c r="E167" s="319"/>
      <c r="F167" s="320" t="s">
        <v>656</v>
      </c>
      <c r="G167" s="361"/>
      <c r="H167" s="362"/>
      <c r="I167" s="362"/>
      <c r="J167" s="319" t="s">
        <v>657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661</v>
      </c>
      <c r="D169" s="302"/>
      <c r="E169" s="302"/>
      <c r="F169" s="325" t="s">
        <v>658</v>
      </c>
      <c r="G169" s="302"/>
      <c r="H169" s="302" t="s">
        <v>698</v>
      </c>
      <c r="I169" s="302" t="s">
        <v>660</v>
      </c>
      <c r="J169" s="302">
        <v>120</v>
      </c>
      <c r="K169" s="350"/>
    </row>
    <row r="170" s="1" customFormat="1" ht="15" customHeight="1">
      <c r="B170" s="327"/>
      <c r="C170" s="302" t="s">
        <v>707</v>
      </c>
      <c r="D170" s="302"/>
      <c r="E170" s="302"/>
      <c r="F170" s="325" t="s">
        <v>658</v>
      </c>
      <c r="G170" s="302"/>
      <c r="H170" s="302" t="s">
        <v>708</v>
      </c>
      <c r="I170" s="302" t="s">
        <v>660</v>
      </c>
      <c r="J170" s="302" t="s">
        <v>709</v>
      </c>
      <c r="K170" s="350"/>
    </row>
    <row r="171" s="1" customFormat="1" ht="15" customHeight="1">
      <c r="B171" s="327"/>
      <c r="C171" s="302" t="s">
        <v>606</v>
      </c>
      <c r="D171" s="302"/>
      <c r="E171" s="302"/>
      <c r="F171" s="325" t="s">
        <v>658</v>
      </c>
      <c r="G171" s="302"/>
      <c r="H171" s="302" t="s">
        <v>725</v>
      </c>
      <c r="I171" s="302" t="s">
        <v>660</v>
      </c>
      <c r="J171" s="302" t="s">
        <v>709</v>
      </c>
      <c r="K171" s="350"/>
    </row>
    <row r="172" s="1" customFormat="1" ht="15" customHeight="1">
      <c r="B172" s="327"/>
      <c r="C172" s="302" t="s">
        <v>663</v>
      </c>
      <c r="D172" s="302"/>
      <c r="E172" s="302"/>
      <c r="F172" s="325" t="s">
        <v>664</v>
      </c>
      <c r="G172" s="302"/>
      <c r="H172" s="302" t="s">
        <v>725</v>
      </c>
      <c r="I172" s="302" t="s">
        <v>660</v>
      </c>
      <c r="J172" s="302">
        <v>50</v>
      </c>
      <c r="K172" s="350"/>
    </row>
    <row r="173" s="1" customFormat="1" ht="15" customHeight="1">
      <c r="B173" s="327"/>
      <c r="C173" s="302" t="s">
        <v>666</v>
      </c>
      <c r="D173" s="302"/>
      <c r="E173" s="302"/>
      <c r="F173" s="325" t="s">
        <v>658</v>
      </c>
      <c r="G173" s="302"/>
      <c r="H173" s="302" t="s">
        <v>725</v>
      </c>
      <c r="I173" s="302" t="s">
        <v>668</v>
      </c>
      <c r="J173" s="302"/>
      <c r="K173" s="350"/>
    </row>
    <row r="174" s="1" customFormat="1" ht="15" customHeight="1">
      <c r="B174" s="327"/>
      <c r="C174" s="302" t="s">
        <v>677</v>
      </c>
      <c r="D174" s="302"/>
      <c r="E174" s="302"/>
      <c r="F174" s="325" t="s">
        <v>664</v>
      </c>
      <c r="G174" s="302"/>
      <c r="H174" s="302" t="s">
        <v>725</v>
      </c>
      <c r="I174" s="302" t="s">
        <v>660</v>
      </c>
      <c r="J174" s="302">
        <v>50</v>
      </c>
      <c r="K174" s="350"/>
    </row>
    <row r="175" s="1" customFormat="1" ht="15" customHeight="1">
      <c r="B175" s="327"/>
      <c r="C175" s="302" t="s">
        <v>685</v>
      </c>
      <c r="D175" s="302"/>
      <c r="E175" s="302"/>
      <c r="F175" s="325" t="s">
        <v>664</v>
      </c>
      <c r="G175" s="302"/>
      <c r="H175" s="302" t="s">
        <v>725</v>
      </c>
      <c r="I175" s="302" t="s">
        <v>660</v>
      </c>
      <c r="J175" s="302">
        <v>50</v>
      </c>
      <c r="K175" s="350"/>
    </row>
    <row r="176" s="1" customFormat="1" ht="15" customHeight="1">
      <c r="B176" s="327"/>
      <c r="C176" s="302" t="s">
        <v>683</v>
      </c>
      <c r="D176" s="302"/>
      <c r="E176" s="302"/>
      <c r="F176" s="325" t="s">
        <v>664</v>
      </c>
      <c r="G176" s="302"/>
      <c r="H176" s="302" t="s">
        <v>725</v>
      </c>
      <c r="I176" s="302" t="s">
        <v>660</v>
      </c>
      <c r="J176" s="302">
        <v>50</v>
      </c>
      <c r="K176" s="350"/>
    </row>
    <row r="177" s="1" customFormat="1" ht="15" customHeight="1">
      <c r="B177" s="327"/>
      <c r="C177" s="302" t="s">
        <v>107</v>
      </c>
      <c r="D177" s="302"/>
      <c r="E177" s="302"/>
      <c r="F177" s="325" t="s">
        <v>658</v>
      </c>
      <c r="G177" s="302"/>
      <c r="H177" s="302" t="s">
        <v>726</v>
      </c>
      <c r="I177" s="302" t="s">
        <v>727</v>
      </c>
      <c r="J177" s="302"/>
      <c r="K177" s="350"/>
    </row>
    <row r="178" s="1" customFormat="1" ht="15" customHeight="1">
      <c r="B178" s="327"/>
      <c r="C178" s="302" t="s">
        <v>57</v>
      </c>
      <c r="D178" s="302"/>
      <c r="E178" s="302"/>
      <c r="F178" s="325" t="s">
        <v>658</v>
      </c>
      <c r="G178" s="302"/>
      <c r="H178" s="302" t="s">
        <v>728</v>
      </c>
      <c r="I178" s="302" t="s">
        <v>729</v>
      </c>
      <c r="J178" s="302">
        <v>1</v>
      </c>
      <c r="K178" s="350"/>
    </row>
    <row r="179" s="1" customFormat="1" ht="15" customHeight="1">
      <c r="B179" s="327"/>
      <c r="C179" s="302" t="s">
        <v>53</v>
      </c>
      <c r="D179" s="302"/>
      <c r="E179" s="302"/>
      <c r="F179" s="325" t="s">
        <v>658</v>
      </c>
      <c r="G179" s="302"/>
      <c r="H179" s="302" t="s">
        <v>730</v>
      </c>
      <c r="I179" s="302" t="s">
        <v>660</v>
      </c>
      <c r="J179" s="302">
        <v>20</v>
      </c>
      <c r="K179" s="350"/>
    </row>
    <row r="180" s="1" customFormat="1" ht="15" customHeight="1">
      <c r="B180" s="327"/>
      <c r="C180" s="302" t="s">
        <v>54</v>
      </c>
      <c r="D180" s="302"/>
      <c r="E180" s="302"/>
      <c r="F180" s="325" t="s">
        <v>658</v>
      </c>
      <c r="G180" s="302"/>
      <c r="H180" s="302" t="s">
        <v>731</v>
      </c>
      <c r="I180" s="302" t="s">
        <v>660</v>
      </c>
      <c r="J180" s="302">
        <v>255</v>
      </c>
      <c r="K180" s="350"/>
    </row>
    <row r="181" s="1" customFormat="1" ht="15" customHeight="1">
      <c r="B181" s="327"/>
      <c r="C181" s="302" t="s">
        <v>108</v>
      </c>
      <c r="D181" s="302"/>
      <c r="E181" s="302"/>
      <c r="F181" s="325" t="s">
        <v>658</v>
      </c>
      <c r="G181" s="302"/>
      <c r="H181" s="302" t="s">
        <v>622</v>
      </c>
      <c r="I181" s="302" t="s">
        <v>660</v>
      </c>
      <c r="J181" s="302">
        <v>10</v>
      </c>
      <c r="K181" s="350"/>
    </row>
    <row r="182" s="1" customFormat="1" ht="15" customHeight="1">
      <c r="B182" s="327"/>
      <c r="C182" s="302" t="s">
        <v>109</v>
      </c>
      <c r="D182" s="302"/>
      <c r="E182" s="302"/>
      <c r="F182" s="325" t="s">
        <v>658</v>
      </c>
      <c r="G182" s="302"/>
      <c r="H182" s="302" t="s">
        <v>732</v>
      </c>
      <c r="I182" s="302" t="s">
        <v>693</v>
      </c>
      <c r="J182" s="302"/>
      <c r="K182" s="350"/>
    </row>
    <row r="183" s="1" customFormat="1" ht="15" customHeight="1">
      <c r="B183" s="327"/>
      <c r="C183" s="302" t="s">
        <v>733</v>
      </c>
      <c r="D183" s="302"/>
      <c r="E183" s="302"/>
      <c r="F183" s="325" t="s">
        <v>658</v>
      </c>
      <c r="G183" s="302"/>
      <c r="H183" s="302" t="s">
        <v>734</v>
      </c>
      <c r="I183" s="302" t="s">
        <v>693</v>
      </c>
      <c r="J183" s="302"/>
      <c r="K183" s="350"/>
    </row>
    <row r="184" s="1" customFormat="1" ht="15" customHeight="1">
      <c r="B184" s="327"/>
      <c r="C184" s="302" t="s">
        <v>722</v>
      </c>
      <c r="D184" s="302"/>
      <c r="E184" s="302"/>
      <c r="F184" s="325" t="s">
        <v>658</v>
      </c>
      <c r="G184" s="302"/>
      <c r="H184" s="302" t="s">
        <v>735</v>
      </c>
      <c r="I184" s="302" t="s">
        <v>693</v>
      </c>
      <c r="J184" s="302"/>
      <c r="K184" s="350"/>
    </row>
    <row r="185" s="1" customFormat="1" ht="15" customHeight="1">
      <c r="B185" s="327"/>
      <c r="C185" s="302" t="s">
        <v>111</v>
      </c>
      <c r="D185" s="302"/>
      <c r="E185" s="302"/>
      <c r="F185" s="325" t="s">
        <v>664</v>
      </c>
      <c r="G185" s="302"/>
      <c r="H185" s="302" t="s">
        <v>736</v>
      </c>
      <c r="I185" s="302" t="s">
        <v>660</v>
      </c>
      <c r="J185" s="302">
        <v>50</v>
      </c>
      <c r="K185" s="350"/>
    </row>
    <row r="186" s="1" customFormat="1" ht="15" customHeight="1">
      <c r="B186" s="327"/>
      <c r="C186" s="302" t="s">
        <v>737</v>
      </c>
      <c r="D186" s="302"/>
      <c r="E186" s="302"/>
      <c r="F186" s="325" t="s">
        <v>664</v>
      </c>
      <c r="G186" s="302"/>
      <c r="H186" s="302" t="s">
        <v>738</v>
      </c>
      <c r="I186" s="302" t="s">
        <v>739</v>
      </c>
      <c r="J186" s="302"/>
      <c r="K186" s="350"/>
    </row>
    <row r="187" s="1" customFormat="1" ht="15" customHeight="1">
      <c r="B187" s="327"/>
      <c r="C187" s="302" t="s">
        <v>740</v>
      </c>
      <c r="D187" s="302"/>
      <c r="E187" s="302"/>
      <c r="F187" s="325" t="s">
        <v>664</v>
      </c>
      <c r="G187" s="302"/>
      <c r="H187" s="302" t="s">
        <v>741</v>
      </c>
      <c r="I187" s="302" t="s">
        <v>739</v>
      </c>
      <c r="J187" s="302"/>
      <c r="K187" s="350"/>
    </row>
    <row r="188" s="1" customFormat="1" ht="15" customHeight="1">
      <c r="B188" s="327"/>
      <c r="C188" s="302" t="s">
        <v>742</v>
      </c>
      <c r="D188" s="302"/>
      <c r="E188" s="302"/>
      <c r="F188" s="325" t="s">
        <v>664</v>
      </c>
      <c r="G188" s="302"/>
      <c r="H188" s="302" t="s">
        <v>743</v>
      </c>
      <c r="I188" s="302" t="s">
        <v>739</v>
      </c>
      <c r="J188" s="302"/>
      <c r="K188" s="350"/>
    </row>
    <row r="189" s="1" customFormat="1" ht="15" customHeight="1">
      <c r="B189" s="327"/>
      <c r="C189" s="363" t="s">
        <v>744</v>
      </c>
      <c r="D189" s="302"/>
      <c r="E189" s="302"/>
      <c r="F189" s="325" t="s">
        <v>664</v>
      </c>
      <c r="G189" s="302"/>
      <c r="H189" s="302" t="s">
        <v>745</v>
      </c>
      <c r="I189" s="302" t="s">
        <v>746</v>
      </c>
      <c r="J189" s="364" t="s">
        <v>747</v>
      </c>
      <c r="K189" s="350"/>
    </row>
    <row r="190" s="1" customFormat="1" ht="15" customHeight="1">
      <c r="B190" s="327"/>
      <c r="C190" s="363" t="s">
        <v>42</v>
      </c>
      <c r="D190" s="302"/>
      <c r="E190" s="302"/>
      <c r="F190" s="325" t="s">
        <v>658</v>
      </c>
      <c r="G190" s="302"/>
      <c r="H190" s="299" t="s">
        <v>748</v>
      </c>
      <c r="I190" s="302" t="s">
        <v>749</v>
      </c>
      <c r="J190" s="302"/>
      <c r="K190" s="350"/>
    </row>
    <row r="191" s="1" customFormat="1" ht="15" customHeight="1">
      <c r="B191" s="327"/>
      <c r="C191" s="363" t="s">
        <v>750</v>
      </c>
      <c r="D191" s="302"/>
      <c r="E191" s="302"/>
      <c r="F191" s="325" t="s">
        <v>658</v>
      </c>
      <c r="G191" s="302"/>
      <c r="H191" s="302" t="s">
        <v>751</v>
      </c>
      <c r="I191" s="302" t="s">
        <v>693</v>
      </c>
      <c r="J191" s="302"/>
      <c r="K191" s="350"/>
    </row>
    <row r="192" s="1" customFormat="1" ht="15" customHeight="1">
      <c r="B192" s="327"/>
      <c r="C192" s="363" t="s">
        <v>752</v>
      </c>
      <c r="D192" s="302"/>
      <c r="E192" s="302"/>
      <c r="F192" s="325" t="s">
        <v>658</v>
      </c>
      <c r="G192" s="302"/>
      <c r="H192" s="302" t="s">
        <v>753</v>
      </c>
      <c r="I192" s="302" t="s">
        <v>693</v>
      </c>
      <c r="J192" s="302"/>
      <c r="K192" s="350"/>
    </row>
    <row r="193" s="1" customFormat="1" ht="15" customHeight="1">
      <c r="B193" s="327"/>
      <c r="C193" s="363" t="s">
        <v>754</v>
      </c>
      <c r="D193" s="302"/>
      <c r="E193" s="302"/>
      <c r="F193" s="325" t="s">
        <v>664</v>
      </c>
      <c r="G193" s="302"/>
      <c r="H193" s="302" t="s">
        <v>755</v>
      </c>
      <c r="I193" s="302" t="s">
        <v>693</v>
      </c>
      <c r="J193" s="302"/>
      <c r="K193" s="350"/>
    </row>
    <row r="194" s="1" customFormat="1" ht="15" customHeight="1">
      <c r="B194" s="356"/>
      <c r="C194" s="365"/>
      <c r="D194" s="336"/>
      <c r="E194" s="336"/>
      <c r="F194" s="336"/>
      <c r="G194" s="336"/>
      <c r="H194" s="336"/>
      <c r="I194" s="336"/>
      <c r="J194" s="336"/>
      <c r="K194" s="357"/>
    </row>
    <row r="195" s="1" customFormat="1" ht="18.75" customHeight="1">
      <c r="B195" s="338"/>
      <c r="C195" s="348"/>
      <c r="D195" s="348"/>
      <c r="E195" s="348"/>
      <c r="F195" s="358"/>
      <c r="G195" s="348"/>
      <c r="H195" s="348"/>
      <c r="I195" s="348"/>
      <c r="J195" s="348"/>
      <c r="K195" s="338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s="1" customFormat="1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s="1" customFormat="1" ht="21">
      <c r="B199" s="292"/>
      <c r="C199" s="293" t="s">
        <v>756</v>
      </c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5.5" customHeight="1">
      <c r="B200" s="292"/>
      <c r="C200" s="366" t="s">
        <v>757</v>
      </c>
      <c r="D200" s="366"/>
      <c r="E200" s="366"/>
      <c r="F200" s="366" t="s">
        <v>758</v>
      </c>
      <c r="G200" s="367"/>
      <c r="H200" s="366" t="s">
        <v>759</v>
      </c>
      <c r="I200" s="366"/>
      <c r="J200" s="366"/>
      <c r="K200" s="294"/>
    </row>
    <row r="201" s="1" customFormat="1" ht="5.25" customHeight="1">
      <c r="B201" s="327"/>
      <c r="C201" s="322"/>
      <c r="D201" s="322"/>
      <c r="E201" s="322"/>
      <c r="F201" s="322"/>
      <c r="G201" s="348"/>
      <c r="H201" s="322"/>
      <c r="I201" s="322"/>
      <c r="J201" s="322"/>
      <c r="K201" s="350"/>
    </row>
    <row r="202" s="1" customFormat="1" ht="15" customHeight="1">
      <c r="B202" s="327"/>
      <c r="C202" s="302" t="s">
        <v>749</v>
      </c>
      <c r="D202" s="302"/>
      <c r="E202" s="302"/>
      <c r="F202" s="325" t="s">
        <v>43</v>
      </c>
      <c r="G202" s="302"/>
      <c r="H202" s="302" t="s">
        <v>760</v>
      </c>
      <c r="I202" s="302"/>
      <c r="J202" s="302"/>
      <c r="K202" s="350"/>
    </row>
    <row r="203" s="1" customFormat="1" ht="15" customHeight="1">
      <c r="B203" s="327"/>
      <c r="C203" s="302"/>
      <c r="D203" s="302"/>
      <c r="E203" s="302"/>
      <c r="F203" s="325" t="s">
        <v>44</v>
      </c>
      <c r="G203" s="302"/>
      <c r="H203" s="302" t="s">
        <v>761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47</v>
      </c>
      <c r="G204" s="302"/>
      <c r="H204" s="302" t="s">
        <v>762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45</v>
      </c>
      <c r="G205" s="302"/>
      <c r="H205" s="302" t="s">
        <v>763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46</v>
      </c>
      <c r="G206" s="302"/>
      <c r="H206" s="302" t="s">
        <v>764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/>
      <c r="G207" s="302"/>
      <c r="H207" s="302"/>
      <c r="I207" s="302"/>
      <c r="J207" s="302"/>
      <c r="K207" s="350"/>
    </row>
    <row r="208" s="1" customFormat="1" ht="15" customHeight="1">
      <c r="B208" s="327"/>
      <c r="C208" s="302" t="s">
        <v>705</v>
      </c>
      <c r="D208" s="302"/>
      <c r="E208" s="302"/>
      <c r="F208" s="325" t="s">
        <v>79</v>
      </c>
      <c r="G208" s="302"/>
      <c r="H208" s="302" t="s">
        <v>765</v>
      </c>
      <c r="I208" s="302"/>
      <c r="J208" s="302"/>
      <c r="K208" s="350"/>
    </row>
    <row r="209" s="1" customFormat="1" ht="15" customHeight="1">
      <c r="B209" s="327"/>
      <c r="C209" s="302"/>
      <c r="D209" s="302"/>
      <c r="E209" s="302"/>
      <c r="F209" s="325" t="s">
        <v>602</v>
      </c>
      <c r="G209" s="302"/>
      <c r="H209" s="302" t="s">
        <v>603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600</v>
      </c>
      <c r="G210" s="302"/>
      <c r="H210" s="302" t="s">
        <v>766</v>
      </c>
      <c r="I210" s="302"/>
      <c r="J210" s="302"/>
      <c r="K210" s="350"/>
    </row>
    <row r="211" s="1" customFormat="1" ht="15" customHeight="1">
      <c r="B211" s="368"/>
      <c r="C211" s="302"/>
      <c r="D211" s="302"/>
      <c r="E211" s="302"/>
      <c r="F211" s="325" t="s">
        <v>84</v>
      </c>
      <c r="G211" s="363"/>
      <c r="H211" s="354" t="s">
        <v>85</v>
      </c>
      <c r="I211" s="354"/>
      <c r="J211" s="354"/>
      <c r="K211" s="369"/>
    </row>
    <row r="212" s="1" customFormat="1" ht="15" customHeight="1">
      <c r="B212" s="368"/>
      <c r="C212" s="302"/>
      <c r="D212" s="302"/>
      <c r="E212" s="302"/>
      <c r="F212" s="325" t="s">
        <v>604</v>
      </c>
      <c r="G212" s="363"/>
      <c r="H212" s="354" t="s">
        <v>767</v>
      </c>
      <c r="I212" s="354"/>
      <c r="J212" s="354"/>
      <c r="K212" s="369"/>
    </row>
    <row r="213" s="1" customFormat="1" ht="15" customHeight="1">
      <c r="B213" s="368"/>
      <c r="C213" s="302"/>
      <c r="D213" s="302"/>
      <c r="E213" s="302"/>
      <c r="F213" s="325"/>
      <c r="G213" s="363"/>
      <c r="H213" s="354"/>
      <c r="I213" s="354"/>
      <c r="J213" s="354"/>
      <c r="K213" s="369"/>
    </row>
    <row r="214" s="1" customFormat="1" ht="15" customHeight="1">
      <c r="B214" s="368"/>
      <c r="C214" s="302" t="s">
        <v>729</v>
      </c>
      <c r="D214" s="302"/>
      <c r="E214" s="302"/>
      <c r="F214" s="325">
        <v>1</v>
      </c>
      <c r="G214" s="363"/>
      <c r="H214" s="354" t="s">
        <v>768</v>
      </c>
      <c r="I214" s="354"/>
      <c r="J214" s="354"/>
      <c r="K214" s="369"/>
    </row>
    <row r="215" s="1" customFormat="1" ht="15" customHeight="1">
      <c r="B215" s="368"/>
      <c r="C215" s="302"/>
      <c r="D215" s="302"/>
      <c r="E215" s="302"/>
      <c r="F215" s="325">
        <v>2</v>
      </c>
      <c r="G215" s="363"/>
      <c r="H215" s="354" t="s">
        <v>769</v>
      </c>
      <c r="I215" s="354"/>
      <c r="J215" s="354"/>
      <c r="K215" s="369"/>
    </row>
    <row r="216" s="1" customFormat="1" ht="15" customHeight="1">
      <c r="B216" s="368"/>
      <c r="C216" s="302"/>
      <c r="D216" s="302"/>
      <c r="E216" s="302"/>
      <c r="F216" s="325">
        <v>3</v>
      </c>
      <c r="G216" s="363"/>
      <c r="H216" s="354" t="s">
        <v>770</v>
      </c>
      <c r="I216" s="354"/>
      <c r="J216" s="354"/>
      <c r="K216" s="369"/>
    </row>
    <row r="217" s="1" customFormat="1" ht="15" customHeight="1">
      <c r="B217" s="368"/>
      <c r="C217" s="302"/>
      <c r="D217" s="302"/>
      <c r="E217" s="302"/>
      <c r="F217" s="325">
        <v>4</v>
      </c>
      <c r="G217" s="363"/>
      <c r="H217" s="354" t="s">
        <v>771</v>
      </c>
      <c r="I217" s="354"/>
      <c r="J217" s="354"/>
      <c r="K217" s="369"/>
    </row>
    <row r="218" s="1" customFormat="1" ht="12.75" customHeight="1">
      <c r="B218" s="370"/>
      <c r="C218" s="371"/>
      <c r="D218" s="371"/>
      <c r="E218" s="371"/>
      <c r="F218" s="371"/>
      <c r="G218" s="371"/>
      <c r="H218" s="371"/>
      <c r="I218" s="371"/>
      <c r="J218" s="371"/>
      <c r="K218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KUCERA-NB\Miroslav Kučera</dc:creator>
  <cp:lastModifiedBy>KUCERA-NB\Miroslav Kučera</cp:lastModifiedBy>
  <dcterms:created xsi:type="dcterms:W3CDTF">2023-05-22T19:26:39Z</dcterms:created>
  <dcterms:modified xsi:type="dcterms:W3CDTF">2023-05-22T19:26:46Z</dcterms:modified>
</cp:coreProperties>
</file>